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scraping\"/>
    </mc:Choice>
  </mc:AlternateContent>
  <xr:revisionPtr revIDLastSave="0" documentId="13_ncr:1_{BF84BE1B-6FF5-4886-B6BE-97F61AD3B233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result" sheetId="1" r:id="rId1"/>
    <sheet name="Regressionx" sheetId="5" r:id="rId2"/>
    <sheet name="Cleaned Results" sheetId="2" r:id="rId3"/>
    <sheet name="Regression" sheetId="4" r:id="rId4"/>
    <sheet name="Modeling" sheetId="3" r:id="rId5"/>
  </sheets>
  <definedNames>
    <definedName name="_xlnm._FilterDatabase" localSheetId="2" hidden="1">'Cleaned Results'!$A$1:$X$301</definedName>
    <definedName name="solver_adj" localSheetId="4" hidden="1">Modeling!$B$121:$B$128,Modeling!$B$133,Modeling!$B$134</definedName>
    <definedName name="solver_cvg" localSheetId="4" hidden="1">0.0001</definedName>
    <definedName name="solver_drv" localSheetId="4" hidden="1">2</definedName>
    <definedName name="solver_eng" localSheetId="4" hidden="1">1</definedName>
    <definedName name="solver_est" localSheetId="4" hidden="1">1</definedName>
    <definedName name="solver_itr" localSheetId="4" hidden="1">2147483647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0</definedName>
    <definedName name="solver_nwt" localSheetId="4" hidden="1">1</definedName>
    <definedName name="solver_opt" localSheetId="4" hidden="1">Modeling!$L$1</definedName>
    <definedName name="solver_pre" localSheetId="4" hidden="1">0.000001</definedName>
    <definedName name="solver_rbv" localSheetId="4" hidden="1">2</definedName>
    <definedName name="solver_rlx" localSheetId="4" hidden="1">2</definedName>
    <definedName name="solver_rsd" localSheetId="4" hidden="1">0</definedName>
    <definedName name="solver_scl" localSheetId="4" hidden="1">2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2</definedName>
    <definedName name="solver_val" localSheetId="4" hidden="1">1</definedName>
    <definedName name="solver_ver" localSheetId="4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" i="3" l="1"/>
  <c r="L2" i="3"/>
  <c r="K29" i="3"/>
  <c r="L29" i="3" s="1"/>
  <c r="K88" i="3"/>
  <c r="L88" i="3" s="1"/>
  <c r="K60" i="3"/>
  <c r="L60" i="3" s="1"/>
  <c r="K83" i="3"/>
  <c r="L83" i="3" s="1"/>
  <c r="K106" i="3"/>
  <c r="L106" i="3" s="1"/>
  <c r="K63" i="3"/>
  <c r="L63" i="3" s="1"/>
  <c r="K43" i="3"/>
  <c r="L43" i="3" s="1"/>
  <c r="K79" i="3"/>
  <c r="L79" i="3" s="1"/>
  <c r="K31" i="3"/>
  <c r="L31" i="3" s="1"/>
  <c r="K80" i="3"/>
  <c r="L80" i="3" s="1"/>
  <c r="K64" i="3"/>
  <c r="L64" i="3" s="1"/>
  <c r="K61" i="3"/>
  <c r="L61" i="3" s="1"/>
  <c r="K55" i="3"/>
  <c r="L55" i="3" s="1"/>
  <c r="K5" i="3"/>
  <c r="L5" i="3" s="1"/>
  <c r="K18" i="3"/>
  <c r="L18" i="3" s="1"/>
  <c r="K54" i="3"/>
  <c r="L54" i="3" s="1"/>
  <c r="K13" i="3"/>
  <c r="L13" i="3" s="1"/>
  <c r="K56" i="3"/>
  <c r="L56" i="3" s="1"/>
  <c r="K109" i="3"/>
  <c r="L109" i="3" s="1"/>
  <c r="K27" i="3"/>
  <c r="L27" i="3" s="1"/>
  <c r="K112" i="3"/>
  <c r="L112" i="3" s="1"/>
  <c r="K62" i="3"/>
  <c r="L62" i="3" s="1"/>
  <c r="K96" i="3"/>
  <c r="L96" i="3" s="1"/>
  <c r="K44" i="3"/>
  <c r="L44" i="3" s="1"/>
  <c r="K97" i="3"/>
  <c r="L97" i="3" s="1"/>
  <c r="K45" i="3"/>
  <c r="L45" i="3" s="1"/>
  <c r="K35" i="3"/>
  <c r="L35" i="3" s="1"/>
  <c r="K84" i="3"/>
  <c r="L84" i="3" s="1"/>
  <c r="K114" i="3"/>
  <c r="L114" i="3" s="1"/>
  <c r="K108" i="3"/>
  <c r="L108" i="3" s="1"/>
  <c r="K8" i="3"/>
  <c r="L8" i="3" s="1"/>
  <c r="K28" i="3"/>
  <c r="L28" i="3" s="1"/>
  <c r="K19" i="3"/>
  <c r="L19" i="3" s="1"/>
  <c r="K68" i="3"/>
  <c r="L68" i="3" s="1"/>
  <c r="K36" i="3"/>
  <c r="L36" i="3" s="1"/>
  <c r="K87" i="3"/>
  <c r="L87" i="3" s="1"/>
  <c r="K72" i="3"/>
  <c r="L72" i="3" s="1"/>
  <c r="K119" i="3"/>
  <c r="L119" i="3" s="1"/>
  <c r="K49" i="3"/>
  <c r="L49" i="3" s="1"/>
  <c r="K10" i="3"/>
  <c r="L10" i="3" s="1"/>
  <c r="K81" i="3"/>
  <c r="L81" i="3" s="1"/>
  <c r="K77" i="3"/>
  <c r="L77" i="3" s="1"/>
  <c r="K99" i="3"/>
  <c r="L99" i="3" s="1"/>
  <c r="K46" i="3"/>
  <c r="L46" i="3" s="1"/>
  <c r="K2" i="3"/>
  <c r="K86" i="3"/>
  <c r="L86" i="3" s="1"/>
  <c r="K6" i="3"/>
  <c r="L6" i="3" s="1"/>
  <c r="K100" i="3"/>
  <c r="L100" i="3" s="1"/>
  <c r="K12" i="3"/>
  <c r="L12" i="3" s="1"/>
  <c r="K24" i="3"/>
  <c r="L24" i="3" s="1"/>
  <c r="K41" i="3"/>
  <c r="L41" i="3" s="1"/>
  <c r="K75" i="3"/>
  <c r="L75" i="3" s="1"/>
  <c r="K113" i="3"/>
  <c r="L113" i="3" s="1"/>
  <c r="K23" i="3"/>
  <c r="L23" i="3" s="1"/>
  <c r="K101" i="3"/>
  <c r="L101" i="3" s="1"/>
  <c r="K98" i="3"/>
  <c r="L98" i="3" s="1"/>
  <c r="K25" i="3"/>
  <c r="L25" i="3" s="1"/>
  <c r="K20" i="3"/>
  <c r="L20" i="3" s="1"/>
  <c r="K3" i="3"/>
  <c r="L3" i="3" s="1"/>
  <c r="K7" i="3"/>
  <c r="L7" i="3" s="1"/>
  <c r="K103" i="3"/>
  <c r="L103" i="3" s="1"/>
  <c r="K105" i="3"/>
  <c r="L105" i="3" s="1"/>
  <c r="K93" i="3"/>
  <c r="L93" i="3" s="1"/>
  <c r="K91" i="3"/>
  <c r="L91" i="3" s="1"/>
  <c r="K94" i="3"/>
  <c r="L94" i="3" s="1"/>
  <c r="K9" i="3"/>
  <c r="L9" i="3" s="1"/>
  <c r="K33" i="3"/>
  <c r="L33" i="3" s="1"/>
  <c r="K15" i="3"/>
  <c r="L15" i="3" s="1"/>
  <c r="K115" i="3"/>
  <c r="L115" i="3" s="1"/>
  <c r="K21" i="3"/>
  <c r="L21" i="3" s="1"/>
  <c r="K102" i="3"/>
  <c r="L102" i="3" s="1"/>
  <c r="K116" i="3"/>
  <c r="L116" i="3" s="1"/>
  <c r="K4" i="3"/>
  <c r="L4" i="3" s="1"/>
  <c r="K74" i="3"/>
  <c r="L74" i="3" s="1"/>
  <c r="K34" i="3"/>
  <c r="L34" i="3" s="1"/>
  <c r="K85" i="3"/>
  <c r="L85" i="3" s="1"/>
  <c r="K65" i="3"/>
  <c r="L65" i="3" s="1"/>
  <c r="K57" i="3"/>
  <c r="L57" i="3" s="1"/>
  <c r="K78" i="3"/>
  <c r="L78" i="3" s="1"/>
  <c r="K95" i="3"/>
  <c r="L95" i="3" s="1"/>
  <c r="K26" i="3"/>
  <c r="L26" i="3" s="1"/>
  <c r="K89" i="3"/>
  <c r="L89" i="3" s="1"/>
  <c r="K32" i="3"/>
  <c r="L32" i="3" s="1"/>
  <c r="K90" i="3"/>
  <c r="L90" i="3" s="1"/>
  <c r="K37" i="3"/>
  <c r="L37" i="3" s="1"/>
  <c r="K14" i="3"/>
  <c r="L14" i="3" s="1"/>
  <c r="K117" i="3"/>
  <c r="L117" i="3" s="1"/>
  <c r="K73" i="3"/>
  <c r="L73" i="3" s="1"/>
  <c r="K58" i="3"/>
  <c r="L58" i="3" s="1"/>
  <c r="K118" i="3"/>
  <c r="L118" i="3" s="1"/>
  <c r="K104" i="3"/>
  <c r="L104" i="3" s="1"/>
  <c r="K66" i="3"/>
  <c r="L66" i="3" s="1"/>
  <c r="K92" i="3"/>
  <c r="L92" i="3" s="1"/>
  <c r="K38" i="3"/>
  <c r="L38" i="3" s="1"/>
  <c r="K70" i="3"/>
  <c r="L70" i="3" s="1"/>
  <c r="K16" i="3"/>
  <c r="L16" i="3" s="1"/>
  <c r="K110" i="3"/>
  <c r="L110" i="3" s="1"/>
  <c r="K22" i="3"/>
  <c r="L22" i="3" s="1"/>
  <c r="K47" i="3"/>
  <c r="L47" i="3" s="1"/>
  <c r="K50" i="3"/>
  <c r="L50" i="3" s="1"/>
  <c r="K51" i="3"/>
  <c r="L51" i="3" s="1"/>
  <c r="K67" i="3"/>
  <c r="L67" i="3" s="1"/>
  <c r="K111" i="3"/>
  <c r="L111" i="3" s="1"/>
  <c r="K71" i="3"/>
  <c r="L71" i="3" s="1"/>
  <c r="K39" i="3"/>
  <c r="L39" i="3" s="1"/>
  <c r="K82" i="3"/>
  <c r="L82" i="3" s="1"/>
  <c r="K40" i="3"/>
  <c r="L40" i="3" s="1"/>
  <c r="K48" i="3"/>
  <c r="L48" i="3" s="1"/>
  <c r="K17" i="3"/>
  <c r="L17" i="3" s="1"/>
  <c r="K42" i="3"/>
  <c r="L42" i="3" s="1"/>
  <c r="K53" i="3"/>
  <c r="L53" i="3" s="1"/>
  <c r="K107" i="3"/>
  <c r="L107" i="3" s="1"/>
  <c r="K69" i="3"/>
  <c r="L69" i="3" s="1"/>
  <c r="K59" i="3"/>
  <c r="L59" i="3" s="1"/>
  <c r="K52" i="3"/>
  <c r="L52" i="3" s="1"/>
  <c r="K11" i="3"/>
  <c r="L11" i="3" s="1"/>
  <c r="K30" i="3"/>
  <c r="L30" i="3" s="1"/>
  <c r="K76" i="3"/>
  <c r="L76" i="3" s="1"/>
  <c r="B135" i="3" l="1"/>
  <c r="B136" i="3"/>
  <c r="Z3" i="2" l="1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2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2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2" i="2"/>
  <c r="Y3" i="2" l="1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2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" i="2"/>
  <c r="B2" i="2"/>
  <c r="F296" i="2" l="1"/>
  <c r="N296" i="2"/>
  <c r="H296" i="2"/>
  <c r="P296" i="2"/>
  <c r="K296" i="2"/>
  <c r="E296" i="2"/>
  <c r="Q296" i="2"/>
  <c r="D296" i="2"/>
  <c r="G296" i="2"/>
  <c r="I296" i="2"/>
  <c r="J296" i="2"/>
  <c r="O296" i="2"/>
  <c r="L296" i="2"/>
  <c r="M296" i="2"/>
  <c r="F288" i="2"/>
  <c r="N288" i="2"/>
  <c r="H288" i="2"/>
  <c r="P288" i="2"/>
  <c r="K288" i="2"/>
  <c r="E288" i="2"/>
  <c r="J288" i="2"/>
  <c r="L288" i="2"/>
  <c r="D288" i="2"/>
  <c r="M288" i="2"/>
  <c r="O288" i="2"/>
  <c r="Q288" i="2"/>
  <c r="I288" i="2"/>
  <c r="G288" i="2"/>
  <c r="M280" i="2"/>
  <c r="F280" i="2"/>
  <c r="N280" i="2"/>
  <c r="G280" i="2"/>
  <c r="O280" i="2"/>
  <c r="H280" i="2"/>
  <c r="P280" i="2"/>
  <c r="K280" i="2"/>
  <c r="E280" i="2"/>
  <c r="D280" i="2"/>
  <c r="I280" i="2"/>
  <c r="J280" i="2"/>
  <c r="L280" i="2"/>
  <c r="Q280" i="2"/>
  <c r="M272" i="2"/>
  <c r="H272" i="2"/>
  <c r="Q272" i="2"/>
  <c r="I272" i="2"/>
  <c r="J272" i="2"/>
  <c r="K272" i="2"/>
  <c r="L272" i="2"/>
  <c r="G272" i="2"/>
  <c r="P272" i="2"/>
  <c r="E272" i="2"/>
  <c r="D272" i="2"/>
  <c r="O272" i="2"/>
  <c r="F272" i="2"/>
  <c r="N272" i="2"/>
  <c r="M264" i="2"/>
  <c r="F264" i="2"/>
  <c r="N264" i="2"/>
  <c r="G264" i="2"/>
  <c r="Q264" i="2"/>
  <c r="H264" i="2"/>
  <c r="I264" i="2"/>
  <c r="J264" i="2"/>
  <c r="K264" i="2"/>
  <c r="P264" i="2"/>
  <c r="E264" i="2"/>
  <c r="D264" i="2"/>
  <c r="L264" i="2"/>
  <c r="O264" i="2"/>
  <c r="M256" i="2"/>
  <c r="F256" i="2"/>
  <c r="N256" i="2"/>
  <c r="G256" i="2"/>
  <c r="Q256" i="2"/>
  <c r="H256" i="2"/>
  <c r="I256" i="2"/>
  <c r="J256" i="2"/>
  <c r="K256" i="2"/>
  <c r="P256" i="2"/>
  <c r="E256" i="2"/>
  <c r="L256" i="2"/>
  <c r="O256" i="2"/>
  <c r="D256" i="2"/>
  <c r="M248" i="2"/>
  <c r="F248" i="2"/>
  <c r="N248" i="2"/>
  <c r="G248" i="2"/>
  <c r="Q248" i="2"/>
  <c r="H248" i="2"/>
  <c r="I248" i="2"/>
  <c r="J248" i="2"/>
  <c r="K248" i="2"/>
  <c r="P248" i="2"/>
  <c r="E248" i="2"/>
  <c r="D248" i="2"/>
  <c r="O248" i="2"/>
  <c r="L248" i="2"/>
  <c r="M240" i="2"/>
  <c r="F240" i="2"/>
  <c r="N240" i="2"/>
  <c r="G240" i="2"/>
  <c r="Q240" i="2"/>
  <c r="H240" i="2"/>
  <c r="I240" i="2"/>
  <c r="J240" i="2"/>
  <c r="K240" i="2"/>
  <c r="P240" i="2"/>
  <c r="E240" i="2"/>
  <c r="D240" i="2"/>
  <c r="L240" i="2"/>
  <c r="O240" i="2"/>
  <c r="M232" i="2"/>
  <c r="F232" i="2"/>
  <c r="N232" i="2"/>
  <c r="G232" i="2"/>
  <c r="Q232" i="2"/>
  <c r="H232" i="2"/>
  <c r="I232" i="2"/>
  <c r="J232" i="2"/>
  <c r="K232" i="2"/>
  <c r="P232" i="2"/>
  <c r="E232" i="2"/>
  <c r="D232" i="2"/>
  <c r="L232" i="2"/>
  <c r="O232" i="2"/>
  <c r="K224" i="2"/>
  <c r="L224" i="2"/>
  <c r="M224" i="2"/>
  <c r="F224" i="2"/>
  <c r="N224" i="2"/>
  <c r="G224" i="2"/>
  <c r="H224" i="2"/>
  <c r="I224" i="2"/>
  <c r="J224" i="2"/>
  <c r="O224" i="2"/>
  <c r="E224" i="2"/>
  <c r="D224" i="2"/>
  <c r="P224" i="2"/>
  <c r="Q224" i="2"/>
  <c r="K216" i="2"/>
  <c r="L216" i="2"/>
  <c r="M216" i="2"/>
  <c r="F216" i="2"/>
  <c r="N216" i="2"/>
  <c r="G216" i="2"/>
  <c r="H216" i="2"/>
  <c r="I216" i="2"/>
  <c r="J216" i="2"/>
  <c r="O216" i="2"/>
  <c r="E216" i="2"/>
  <c r="P216" i="2"/>
  <c r="Q216" i="2"/>
  <c r="D216" i="2"/>
  <c r="J208" i="2"/>
  <c r="K208" i="2"/>
  <c r="L208" i="2"/>
  <c r="M208" i="2"/>
  <c r="F208" i="2"/>
  <c r="N208" i="2"/>
  <c r="H208" i="2"/>
  <c r="I208" i="2"/>
  <c r="O208" i="2"/>
  <c r="P208" i="2"/>
  <c r="Q208" i="2"/>
  <c r="G208" i="2"/>
  <c r="E208" i="2"/>
  <c r="D208" i="2"/>
  <c r="L200" i="2"/>
  <c r="G200" i="2"/>
  <c r="O200" i="2"/>
  <c r="M200" i="2"/>
  <c r="N200" i="2"/>
  <c r="P200" i="2"/>
  <c r="F200" i="2"/>
  <c r="Q200" i="2"/>
  <c r="H200" i="2"/>
  <c r="I200" i="2"/>
  <c r="E200" i="2"/>
  <c r="D200" i="2"/>
  <c r="K200" i="2"/>
  <c r="J200" i="2"/>
  <c r="L192" i="2"/>
  <c r="G192" i="2"/>
  <c r="O192" i="2"/>
  <c r="M192" i="2"/>
  <c r="N192" i="2"/>
  <c r="P192" i="2"/>
  <c r="F192" i="2"/>
  <c r="Q192" i="2"/>
  <c r="H192" i="2"/>
  <c r="I192" i="2"/>
  <c r="J192" i="2"/>
  <c r="K192" i="2"/>
  <c r="E192" i="2"/>
  <c r="D192" i="2"/>
  <c r="J184" i="2"/>
  <c r="L184" i="2"/>
  <c r="G184" i="2"/>
  <c r="O184" i="2"/>
  <c r="P184" i="2"/>
  <c r="Q184" i="2"/>
  <c r="F184" i="2"/>
  <c r="H184" i="2"/>
  <c r="I184" i="2"/>
  <c r="K184" i="2"/>
  <c r="M184" i="2"/>
  <c r="N184" i="2"/>
  <c r="E184" i="2"/>
  <c r="D184" i="2"/>
  <c r="J176" i="2"/>
  <c r="K176" i="2"/>
  <c r="L176" i="2"/>
  <c r="G176" i="2"/>
  <c r="O176" i="2"/>
  <c r="Q176" i="2"/>
  <c r="F176" i="2"/>
  <c r="H176" i="2"/>
  <c r="I176" i="2"/>
  <c r="M176" i="2"/>
  <c r="E176" i="2"/>
  <c r="D176" i="2"/>
  <c r="N176" i="2"/>
  <c r="P176" i="2"/>
  <c r="I168" i="2"/>
  <c r="Q168" i="2"/>
  <c r="J168" i="2"/>
  <c r="K168" i="2"/>
  <c r="L168" i="2"/>
  <c r="G168" i="2"/>
  <c r="O168" i="2"/>
  <c r="M168" i="2"/>
  <c r="N168" i="2"/>
  <c r="P168" i="2"/>
  <c r="H168" i="2"/>
  <c r="E168" i="2"/>
  <c r="F168" i="2"/>
  <c r="D168" i="2"/>
  <c r="I160" i="2"/>
  <c r="Q160" i="2"/>
  <c r="J160" i="2"/>
  <c r="K160" i="2"/>
  <c r="L160" i="2"/>
  <c r="G160" i="2"/>
  <c r="O160" i="2"/>
  <c r="F160" i="2"/>
  <c r="H160" i="2"/>
  <c r="M160" i="2"/>
  <c r="N160" i="2"/>
  <c r="P160" i="2"/>
  <c r="E160" i="2"/>
  <c r="D160" i="2"/>
  <c r="H152" i="2"/>
  <c r="P152" i="2"/>
  <c r="L152" i="2"/>
  <c r="I152" i="2"/>
  <c r="J152" i="2"/>
  <c r="K152" i="2"/>
  <c r="M152" i="2"/>
  <c r="F152" i="2"/>
  <c r="Q152" i="2"/>
  <c r="O152" i="2"/>
  <c r="E152" i="2"/>
  <c r="D152" i="2"/>
  <c r="G152" i="2"/>
  <c r="N152" i="2"/>
  <c r="H144" i="2"/>
  <c r="P144" i="2"/>
  <c r="L144" i="2"/>
  <c r="I144" i="2"/>
  <c r="J144" i="2"/>
  <c r="K144" i="2"/>
  <c r="M144" i="2"/>
  <c r="F144" i="2"/>
  <c r="Q144" i="2"/>
  <c r="G144" i="2"/>
  <c r="N144" i="2"/>
  <c r="O144" i="2"/>
  <c r="E144" i="2"/>
  <c r="D144" i="2"/>
  <c r="H136" i="2"/>
  <c r="P136" i="2"/>
  <c r="I136" i="2"/>
  <c r="Q136" i="2"/>
  <c r="L136" i="2"/>
  <c r="F136" i="2"/>
  <c r="G136" i="2"/>
  <c r="J136" i="2"/>
  <c r="N136" i="2"/>
  <c r="K136" i="2"/>
  <c r="M136" i="2"/>
  <c r="O136" i="2"/>
  <c r="E136" i="2"/>
  <c r="D136" i="2"/>
  <c r="L128" i="2"/>
  <c r="H128" i="2"/>
  <c r="P128" i="2"/>
  <c r="G128" i="2"/>
  <c r="I128" i="2"/>
  <c r="M128" i="2"/>
  <c r="F128" i="2"/>
  <c r="J128" i="2"/>
  <c r="K128" i="2"/>
  <c r="N128" i="2"/>
  <c r="O128" i="2"/>
  <c r="Q128" i="2"/>
  <c r="E128" i="2"/>
  <c r="D128" i="2"/>
  <c r="L120" i="2"/>
  <c r="M120" i="2"/>
  <c r="H120" i="2"/>
  <c r="P120" i="2"/>
  <c r="G120" i="2"/>
  <c r="I120" i="2"/>
  <c r="N120" i="2"/>
  <c r="F120" i="2"/>
  <c r="J120" i="2"/>
  <c r="K120" i="2"/>
  <c r="O120" i="2"/>
  <c r="Q120" i="2"/>
  <c r="E120" i="2"/>
  <c r="D120" i="2"/>
  <c r="L112" i="2"/>
  <c r="M112" i="2"/>
  <c r="H112" i="2"/>
  <c r="P112" i="2"/>
  <c r="N112" i="2"/>
  <c r="O112" i="2"/>
  <c r="G112" i="2"/>
  <c r="F112" i="2"/>
  <c r="I112" i="2"/>
  <c r="Q112" i="2"/>
  <c r="J112" i="2"/>
  <c r="K112" i="2"/>
  <c r="E112" i="2"/>
  <c r="D112" i="2"/>
  <c r="L104" i="2"/>
  <c r="F104" i="2"/>
  <c r="N104" i="2"/>
  <c r="J104" i="2"/>
  <c r="K104" i="2"/>
  <c r="P104" i="2"/>
  <c r="G104" i="2"/>
  <c r="M104" i="2"/>
  <c r="I104" i="2"/>
  <c r="O104" i="2"/>
  <c r="Q104" i="2"/>
  <c r="H104" i="2"/>
  <c r="E104" i="2"/>
  <c r="D104" i="2"/>
  <c r="L96" i="2"/>
  <c r="M96" i="2"/>
  <c r="F96" i="2"/>
  <c r="N96" i="2"/>
  <c r="I96" i="2"/>
  <c r="Q96" i="2"/>
  <c r="J96" i="2"/>
  <c r="P96" i="2"/>
  <c r="G96" i="2"/>
  <c r="H96" i="2"/>
  <c r="K96" i="2"/>
  <c r="O96" i="2"/>
  <c r="E96" i="2"/>
  <c r="D96" i="2"/>
  <c r="L88" i="2"/>
  <c r="M88" i="2"/>
  <c r="F88" i="2"/>
  <c r="N88" i="2"/>
  <c r="I88" i="2"/>
  <c r="Q88" i="2"/>
  <c r="J88" i="2"/>
  <c r="K88" i="2"/>
  <c r="O88" i="2"/>
  <c r="P88" i="2"/>
  <c r="G88" i="2"/>
  <c r="E88" i="2"/>
  <c r="H88" i="2"/>
  <c r="D88" i="2"/>
  <c r="L80" i="2"/>
  <c r="M80" i="2"/>
  <c r="F80" i="2"/>
  <c r="N80" i="2"/>
  <c r="I80" i="2"/>
  <c r="Q80" i="2"/>
  <c r="J80" i="2"/>
  <c r="G80" i="2"/>
  <c r="H80" i="2"/>
  <c r="P80" i="2"/>
  <c r="K80" i="2"/>
  <c r="O80" i="2"/>
  <c r="E80" i="2"/>
  <c r="D80" i="2"/>
  <c r="K72" i="2"/>
  <c r="H72" i="2"/>
  <c r="P72" i="2"/>
  <c r="O72" i="2"/>
  <c r="F72" i="2"/>
  <c r="Q72" i="2"/>
  <c r="G72" i="2"/>
  <c r="L72" i="2"/>
  <c r="N72" i="2"/>
  <c r="M72" i="2"/>
  <c r="J72" i="2"/>
  <c r="I72" i="2"/>
  <c r="E72" i="2"/>
  <c r="D72" i="2"/>
  <c r="K64" i="2"/>
  <c r="M64" i="2"/>
  <c r="H64" i="2"/>
  <c r="P64" i="2"/>
  <c r="Q64" i="2"/>
  <c r="F64" i="2"/>
  <c r="G64" i="2"/>
  <c r="L64" i="2"/>
  <c r="O64" i="2"/>
  <c r="N64" i="2"/>
  <c r="J64" i="2"/>
  <c r="I64" i="2"/>
  <c r="E64" i="2"/>
  <c r="D64" i="2"/>
  <c r="F56" i="2"/>
  <c r="N56" i="2"/>
  <c r="I56" i="2"/>
  <c r="Q56" i="2"/>
  <c r="M56" i="2"/>
  <c r="P56" i="2"/>
  <c r="J56" i="2"/>
  <c r="G56" i="2"/>
  <c r="L56" i="2"/>
  <c r="K56" i="2"/>
  <c r="O56" i="2"/>
  <c r="H56" i="2"/>
  <c r="E56" i="2"/>
  <c r="D56" i="2"/>
  <c r="F48" i="2"/>
  <c r="N48" i="2"/>
  <c r="I48" i="2"/>
  <c r="Q48" i="2"/>
  <c r="M48" i="2"/>
  <c r="O48" i="2"/>
  <c r="P48" i="2"/>
  <c r="J48" i="2"/>
  <c r="H48" i="2"/>
  <c r="L48" i="2"/>
  <c r="K48" i="2"/>
  <c r="G48" i="2"/>
  <c r="E48" i="2"/>
  <c r="D48" i="2"/>
  <c r="F40" i="2"/>
  <c r="N40" i="2"/>
  <c r="I40" i="2"/>
  <c r="Q40" i="2"/>
  <c r="J40" i="2"/>
  <c r="L40" i="2"/>
  <c r="M40" i="2"/>
  <c r="O40" i="2"/>
  <c r="G40" i="2"/>
  <c r="H40" i="2"/>
  <c r="P40" i="2"/>
  <c r="K40" i="2"/>
  <c r="E40" i="2"/>
  <c r="D40" i="2"/>
  <c r="F32" i="2"/>
  <c r="N32" i="2"/>
  <c r="I32" i="2"/>
  <c r="Q32" i="2"/>
  <c r="J32" i="2"/>
  <c r="G32" i="2"/>
  <c r="H32" i="2"/>
  <c r="M32" i="2"/>
  <c r="K32" i="2"/>
  <c r="L32" i="2"/>
  <c r="O32" i="2"/>
  <c r="P32" i="2"/>
  <c r="E32" i="2"/>
  <c r="D32" i="2"/>
  <c r="F24" i="2"/>
  <c r="N24" i="2"/>
  <c r="I24" i="2"/>
  <c r="Q24" i="2"/>
  <c r="J24" i="2"/>
  <c r="H24" i="2"/>
  <c r="L24" i="2"/>
  <c r="M24" i="2"/>
  <c r="O24" i="2"/>
  <c r="G24" i="2"/>
  <c r="P24" i="2"/>
  <c r="K24" i="2"/>
  <c r="E24" i="2"/>
  <c r="D24" i="2"/>
  <c r="F16" i="2"/>
  <c r="N16" i="2"/>
  <c r="I16" i="2"/>
  <c r="Q16" i="2"/>
  <c r="J16" i="2"/>
  <c r="O16" i="2"/>
  <c r="G16" i="2"/>
  <c r="H16" i="2"/>
  <c r="M16" i="2"/>
  <c r="L16" i="2"/>
  <c r="K16" i="2"/>
  <c r="P16" i="2"/>
  <c r="E16" i="2"/>
  <c r="D16" i="2"/>
  <c r="F8" i="2"/>
  <c r="N8" i="2"/>
  <c r="H8" i="2"/>
  <c r="P8" i="2"/>
  <c r="I8" i="2"/>
  <c r="Q8" i="2"/>
  <c r="J8" i="2"/>
  <c r="G8" i="2"/>
  <c r="K8" i="2"/>
  <c r="O8" i="2"/>
  <c r="L8" i="2"/>
  <c r="M8" i="2"/>
  <c r="E8" i="2"/>
  <c r="D8" i="2"/>
  <c r="I263" i="2"/>
  <c r="Q263" i="2"/>
  <c r="J263" i="2"/>
  <c r="G263" i="2"/>
  <c r="H263" i="2"/>
  <c r="K263" i="2"/>
  <c r="L263" i="2"/>
  <c r="M263" i="2"/>
  <c r="F263" i="2"/>
  <c r="P263" i="2"/>
  <c r="N263" i="2"/>
  <c r="O263" i="2"/>
  <c r="E263" i="2"/>
  <c r="D263" i="2"/>
  <c r="G215" i="2"/>
  <c r="O215" i="2"/>
  <c r="H215" i="2"/>
  <c r="P215" i="2"/>
  <c r="I215" i="2"/>
  <c r="Q215" i="2"/>
  <c r="J215" i="2"/>
  <c r="F215" i="2"/>
  <c r="K215" i="2"/>
  <c r="N215" i="2"/>
  <c r="M215" i="2"/>
  <c r="E215" i="2"/>
  <c r="D215" i="2"/>
  <c r="L215" i="2"/>
  <c r="M167" i="2"/>
  <c r="F167" i="2"/>
  <c r="N167" i="2"/>
  <c r="G167" i="2"/>
  <c r="O167" i="2"/>
  <c r="H167" i="2"/>
  <c r="P167" i="2"/>
  <c r="K167" i="2"/>
  <c r="I167" i="2"/>
  <c r="J167" i="2"/>
  <c r="L167" i="2"/>
  <c r="Q167" i="2"/>
  <c r="D167" i="2"/>
  <c r="E167" i="2"/>
  <c r="H119" i="2"/>
  <c r="P119" i="2"/>
  <c r="I119" i="2"/>
  <c r="Q119" i="2"/>
  <c r="L119" i="2"/>
  <c r="F119" i="2"/>
  <c r="G119" i="2"/>
  <c r="M119" i="2"/>
  <c r="O119" i="2"/>
  <c r="N119" i="2"/>
  <c r="J119" i="2"/>
  <c r="K119" i="2"/>
  <c r="D119" i="2"/>
  <c r="E119" i="2"/>
  <c r="G71" i="2"/>
  <c r="O71" i="2"/>
  <c r="L71" i="2"/>
  <c r="F71" i="2"/>
  <c r="Q71" i="2"/>
  <c r="H71" i="2"/>
  <c r="I71" i="2"/>
  <c r="M71" i="2"/>
  <c r="K71" i="2"/>
  <c r="N71" i="2"/>
  <c r="P71" i="2"/>
  <c r="J71" i="2"/>
  <c r="D71" i="2"/>
  <c r="E71" i="2"/>
  <c r="J31" i="2"/>
  <c r="M31" i="2"/>
  <c r="F31" i="2"/>
  <c r="N31" i="2"/>
  <c r="Q31" i="2"/>
  <c r="G31" i="2"/>
  <c r="H31" i="2"/>
  <c r="L31" i="2"/>
  <c r="O31" i="2"/>
  <c r="K31" i="2"/>
  <c r="P31" i="2"/>
  <c r="I31" i="2"/>
  <c r="E31" i="2"/>
  <c r="D31" i="2"/>
  <c r="F2" i="2"/>
  <c r="N2" i="2"/>
  <c r="H2" i="2"/>
  <c r="P2" i="2"/>
  <c r="I2" i="2"/>
  <c r="Q2" i="2"/>
  <c r="J2" i="2"/>
  <c r="M2" i="2"/>
  <c r="G2" i="2"/>
  <c r="L2" i="2"/>
  <c r="O2" i="2"/>
  <c r="K2" i="2"/>
  <c r="E2" i="2"/>
  <c r="D2" i="2"/>
  <c r="F294" i="2"/>
  <c r="N294" i="2"/>
  <c r="H294" i="2"/>
  <c r="P294" i="2"/>
  <c r="K294" i="2"/>
  <c r="O294" i="2"/>
  <c r="Q294" i="2"/>
  <c r="E294" i="2"/>
  <c r="G294" i="2"/>
  <c r="I294" i="2"/>
  <c r="M294" i="2"/>
  <c r="D294" i="2"/>
  <c r="J294" i="2"/>
  <c r="L294" i="2"/>
  <c r="F286" i="2"/>
  <c r="N286" i="2"/>
  <c r="H286" i="2"/>
  <c r="P286" i="2"/>
  <c r="K286" i="2"/>
  <c r="I286" i="2"/>
  <c r="J286" i="2"/>
  <c r="L286" i="2"/>
  <c r="M286" i="2"/>
  <c r="O286" i="2"/>
  <c r="E286" i="2"/>
  <c r="G286" i="2"/>
  <c r="D286" i="2"/>
  <c r="Q286" i="2"/>
  <c r="M278" i="2"/>
  <c r="I278" i="2"/>
  <c r="J278" i="2"/>
  <c r="K278" i="2"/>
  <c r="L278" i="2"/>
  <c r="N278" i="2"/>
  <c r="H278" i="2"/>
  <c r="Q278" i="2"/>
  <c r="F278" i="2"/>
  <c r="P278" i="2"/>
  <c r="D278" i="2"/>
  <c r="O278" i="2"/>
  <c r="E278" i="2"/>
  <c r="G278" i="2"/>
  <c r="M270" i="2"/>
  <c r="N270" i="2"/>
  <c r="F270" i="2"/>
  <c r="O270" i="2"/>
  <c r="G270" i="2"/>
  <c r="P270" i="2"/>
  <c r="H270" i="2"/>
  <c r="Q270" i="2"/>
  <c r="I270" i="2"/>
  <c r="L270" i="2"/>
  <c r="J270" i="2"/>
  <c r="E270" i="2"/>
  <c r="K270" i="2"/>
  <c r="D270" i="2"/>
  <c r="M262" i="2"/>
  <c r="F262" i="2"/>
  <c r="N262" i="2"/>
  <c r="I262" i="2"/>
  <c r="J262" i="2"/>
  <c r="K262" i="2"/>
  <c r="L262" i="2"/>
  <c r="O262" i="2"/>
  <c r="H262" i="2"/>
  <c r="E262" i="2"/>
  <c r="Q262" i="2"/>
  <c r="D262" i="2"/>
  <c r="G262" i="2"/>
  <c r="P262" i="2"/>
  <c r="M254" i="2"/>
  <c r="F254" i="2"/>
  <c r="N254" i="2"/>
  <c r="I254" i="2"/>
  <c r="J254" i="2"/>
  <c r="K254" i="2"/>
  <c r="L254" i="2"/>
  <c r="O254" i="2"/>
  <c r="H254" i="2"/>
  <c r="G254" i="2"/>
  <c r="P254" i="2"/>
  <c r="E254" i="2"/>
  <c r="D254" i="2"/>
  <c r="Q254" i="2"/>
  <c r="M246" i="2"/>
  <c r="F246" i="2"/>
  <c r="N246" i="2"/>
  <c r="I246" i="2"/>
  <c r="J246" i="2"/>
  <c r="K246" i="2"/>
  <c r="L246" i="2"/>
  <c r="O246" i="2"/>
  <c r="H246" i="2"/>
  <c r="G246" i="2"/>
  <c r="P246" i="2"/>
  <c r="Q246" i="2"/>
  <c r="D246" i="2"/>
  <c r="E246" i="2"/>
  <c r="M238" i="2"/>
  <c r="F238" i="2"/>
  <c r="N238" i="2"/>
  <c r="I238" i="2"/>
  <c r="J238" i="2"/>
  <c r="K238" i="2"/>
  <c r="L238" i="2"/>
  <c r="O238" i="2"/>
  <c r="H238" i="2"/>
  <c r="P238" i="2"/>
  <c r="E238" i="2"/>
  <c r="Q238" i="2"/>
  <c r="G238" i="2"/>
  <c r="D238" i="2"/>
  <c r="M230" i="2"/>
  <c r="F230" i="2"/>
  <c r="N230" i="2"/>
  <c r="I230" i="2"/>
  <c r="J230" i="2"/>
  <c r="K230" i="2"/>
  <c r="L230" i="2"/>
  <c r="O230" i="2"/>
  <c r="H230" i="2"/>
  <c r="E230" i="2"/>
  <c r="Q230" i="2"/>
  <c r="D230" i="2"/>
  <c r="G230" i="2"/>
  <c r="P230" i="2"/>
  <c r="K222" i="2"/>
  <c r="L222" i="2"/>
  <c r="M222" i="2"/>
  <c r="F222" i="2"/>
  <c r="N222" i="2"/>
  <c r="O222" i="2"/>
  <c r="P222" i="2"/>
  <c r="Q222" i="2"/>
  <c r="G222" i="2"/>
  <c r="J222" i="2"/>
  <c r="H222" i="2"/>
  <c r="I222" i="2"/>
  <c r="E222" i="2"/>
  <c r="D222" i="2"/>
  <c r="K214" i="2"/>
  <c r="L214" i="2"/>
  <c r="M214" i="2"/>
  <c r="F214" i="2"/>
  <c r="N214" i="2"/>
  <c r="O214" i="2"/>
  <c r="P214" i="2"/>
  <c r="Q214" i="2"/>
  <c r="G214" i="2"/>
  <c r="J214" i="2"/>
  <c r="H214" i="2"/>
  <c r="D214" i="2"/>
  <c r="E214" i="2"/>
  <c r="I214" i="2"/>
  <c r="L206" i="2"/>
  <c r="G206" i="2"/>
  <c r="O206" i="2"/>
  <c r="P206" i="2"/>
  <c r="F206" i="2"/>
  <c r="Q206" i="2"/>
  <c r="H206" i="2"/>
  <c r="I206" i="2"/>
  <c r="J206" i="2"/>
  <c r="K206" i="2"/>
  <c r="M206" i="2"/>
  <c r="N206" i="2"/>
  <c r="E206" i="2"/>
  <c r="D206" i="2"/>
  <c r="L198" i="2"/>
  <c r="G198" i="2"/>
  <c r="O198" i="2"/>
  <c r="P198" i="2"/>
  <c r="F198" i="2"/>
  <c r="Q198" i="2"/>
  <c r="H198" i="2"/>
  <c r="I198" i="2"/>
  <c r="J198" i="2"/>
  <c r="N198" i="2"/>
  <c r="M198" i="2"/>
  <c r="E198" i="2"/>
  <c r="D198" i="2"/>
  <c r="K198" i="2"/>
  <c r="L190" i="2"/>
  <c r="G190" i="2"/>
  <c r="O190" i="2"/>
  <c r="P190" i="2"/>
  <c r="F190" i="2"/>
  <c r="Q190" i="2"/>
  <c r="H190" i="2"/>
  <c r="I190" i="2"/>
  <c r="J190" i="2"/>
  <c r="K190" i="2"/>
  <c r="M190" i="2"/>
  <c r="E190" i="2"/>
  <c r="D190" i="2"/>
  <c r="N190" i="2"/>
  <c r="J182" i="2"/>
  <c r="L182" i="2"/>
  <c r="G182" i="2"/>
  <c r="O182" i="2"/>
  <c r="N182" i="2"/>
  <c r="P182" i="2"/>
  <c r="Q182" i="2"/>
  <c r="F182" i="2"/>
  <c r="H182" i="2"/>
  <c r="I182" i="2"/>
  <c r="K182" i="2"/>
  <c r="M182" i="2"/>
  <c r="D182" i="2"/>
  <c r="E182" i="2"/>
  <c r="I174" i="2"/>
  <c r="Q174" i="2"/>
  <c r="J174" i="2"/>
  <c r="K174" i="2"/>
  <c r="L174" i="2"/>
  <c r="G174" i="2"/>
  <c r="O174" i="2"/>
  <c r="F174" i="2"/>
  <c r="H174" i="2"/>
  <c r="M174" i="2"/>
  <c r="N174" i="2"/>
  <c r="P174" i="2"/>
  <c r="E174" i="2"/>
  <c r="D174" i="2"/>
  <c r="I166" i="2"/>
  <c r="Q166" i="2"/>
  <c r="J166" i="2"/>
  <c r="K166" i="2"/>
  <c r="L166" i="2"/>
  <c r="G166" i="2"/>
  <c r="O166" i="2"/>
  <c r="N166" i="2"/>
  <c r="P166" i="2"/>
  <c r="F166" i="2"/>
  <c r="H166" i="2"/>
  <c r="M166" i="2"/>
  <c r="E166" i="2"/>
  <c r="D166" i="2"/>
  <c r="I158" i="2"/>
  <c r="Q158" i="2"/>
  <c r="J158" i="2"/>
  <c r="K158" i="2"/>
  <c r="L158" i="2"/>
  <c r="G158" i="2"/>
  <c r="O158" i="2"/>
  <c r="F158" i="2"/>
  <c r="H158" i="2"/>
  <c r="M158" i="2"/>
  <c r="N158" i="2"/>
  <c r="E158" i="2"/>
  <c r="D158" i="2"/>
  <c r="P158" i="2"/>
  <c r="H150" i="2"/>
  <c r="P150" i="2"/>
  <c r="L150" i="2"/>
  <c r="K150" i="2"/>
  <c r="M150" i="2"/>
  <c r="N150" i="2"/>
  <c r="O150" i="2"/>
  <c r="I150" i="2"/>
  <c r="Q150" i="2"/>
  <c r="F150" i="2"/>
  <c r="G150" i="2"/>
  <c r="J150" i="2"/>
  <c r="D150" i="2"/>
  <c r="E150" i="2"/>
  <c r="H142" i="2"/>
  <c r="P142" i="2"/>
  <c r="L142" i="2"/>
  <c r="K142" i="2"/>
  <c r="M142" i="2"/>
  <c r="N142" i="2"/>
  <c r="O142" i="2"/>
  <c r="I142" i="2"/>
  <c r="F142" i="2"/>
  <c r="G142" i="2"/>
  <c r="J142" i="2"/>
  <c r="Q142" i="2"/>
  <c r="E142" i="2"/>
  <c r="D142" i="2"/>
  <c r="H134" i="2"/>
  <c r="P134" i="2"/>
  <c r="I134" i="2"/>
  <c r="Q134" i="2"/>
  <c r="L134" i="2"/>
  <c r="O134" i="2"/>
  <c r="F134" i="2"/>
  <c r="G134" i="2"/>
  <c r="M134" i="2"/>
  <c r="J134" i="2"/>
  <c r="K134" i="2"/>
  <c r="N134" i="2"/>
  <c r="E134" i="2"/>
  <c r="D134" i="2"/>
  <c r="L126" i="2"/>
  <c r="H126" i="2"/>
  <c r="P126" i="2"/>
  <c r="J126" i="2"/>
  <c r="K126" i="2"/>
  <c r="O126" i="2"/>
  <c r="M126" i="2"/>
  <c r="N126" i="2"/>
  <c r="Q126" i="2"/>
  <c r="I126" i="2"/>
  <c r="F126" i="2"/>
  <c r="G126" i="2"/>
  <c r="E126" i="2"/>
  <c r="D126" i="2"/>
  <c r="L118" i="2"/>
  <c r="M118" i="2"/>
  <c r="H118" i="2"/>
  <c r="P118" i="2"/>
  <c r="F118" i="2"/>
  <c r="G118" i="2"/>
  <c r="K118" i="2"/>
  <c r="I118" i="2"/>
  <c r="J118" i="2"/>
  <c r="N118" i="2"/>
  <c r="O118" i="2"/>
  <c r="Q118" i="2"/>
  <c r="D118" i="2"/>
  <c r="E118" i="2"/>
  <c r="L110" i="2"/>
  <c r="M110" i="2"/>
  <c r="H110" i="2"/>
  <c r="P110" i="2"/>
  <c r="K110" i="2"/>
  <c r="N110" i="2"/>
  <c r="F110" i="2"/>
  <c r="G110" i="2"/>
  <c r="I110" i="2"/>
  <c r="J110" i="2"/>
  <c r="O110" i="2"/>
  <c r="Q110" i="2"/>
  <c r="E110" i="2"/>
  <c r="D110" i="2"/>
  <c r="L102" i="2"/>
  <c r="F102" i="2"/>
  <c r="N102" i="2"/>
  <c r="M102" i="2"/>
  <c r="O102" i="2"/>
  <c r="H102" i="2"/>
  <c r="J102" i="2"/>
  <c r="K102" i="2"/>
  <c r="G102" i="2"/>
  <c r="I102" i="2"/>
  <c r="P102" i="2"/>
  <c r="Q102" i="2"/>
  <c r="E102" i="2"/>
  <c r="D102" i="2"/>
  <c r="L94" i="2"/>
  <c r="M94" i="2"/>
  <c r="F94" i="2"/>
  <c r="N94" i="2"/>
  <c r="I94" i="2"/>
  <c r="Q94" i="2"/>
  <c r="J94" i="2"/>
  <c r="K94" i="2"/>
  <c r="P94" i="2"/>
  <c r="G94" i="2"/>
  <c r="H94" i="2"/>
  <c r="O94" i="2"/>
  <c r="E94" i="2"/>
  <c r="D94" i="2"/>
  <c r="L86" i="2"/>
  <c r="M86" i="2"/>
  <c r="F86" i="2"/>
  <c r="N86" i="2"/>
  <c r="I86" i="2"/>
  <c r="Q86" i="2"/>
  <c r="J86" i="2"/>
  <c r="K86" i="2"/>
  <c r="H86" i="2"/>
  <c r="O86" i="2"/>
  <c r="G86" i="2"/>
  <c r="P86" i="2"/>
  <c r="E86" i="2"/>
  <c r="D86" i="2"/>
  <c r="K78" i="2"/>
  <c r="I78" i="2"/>
  <c r="J78" i="2"/>
  <c r="L78" i="2"/>
  <c r="F78" i="2"/>
  <c r="O78" i="2"/>
  <c r="G78" i="2"/>
  <c r="H78" i="2"/>
  <c r="P78" i="2"/>
  <c r="N78" i="2"/>
  <c r="Q78" i="2"/>
  <c r="M78" i="2"/>
  <c r="D78" i="2"/>
  <c r="E78" i="2"/>
  <c r="K70" i="2"/>
  <c r="H70" i="2"/>
  <c r="P70" i="2"/>
  <c r="G70" i="2"/>
  <c r="I70" i="2"/>
  <c r="J70" i="2"/>
  <c r="N70" i="2"/>
  <c r="Q70" i="2"/>
  <c r="F70" i="2"/>
  <c r="O70" i="2"/>
  <c r="M70" i="2"/>
  <c r="L70" i="2"/>
  <c r="E70" i="2"/>
  <c r="D70" i="2"/>
  <c r="K62" i="2"/>
  <c r="M62" i="2"/>
  <c r="H62" i="2"/>
  <c r="P62" i="2"/>
  <c r="O62" i="2"/>
  <c r="Q62" i="2"/>
  <c r="F62" i="2"/>
  <c r="J62" i="2"/>
  <c r="N62" i="2"/>
  <c r="L62" i="2"/>
  <c r="I62" i="2"/>
  <c r="G62" i="2"/>
  <c r="E62" i="2"/>
  <c r="D62" i="2"/>
  <c r="F54" i="2"/>
  <c r="N54" i="2"/>
  <c r="I54" i="2"/>
  <c r="Q54" i="2"/>
  <c r="P54" i="2"/>
  <c r="G54" i="2"/>
  <c r="H54" i="2"/>
  <c r="L54" i="2"/>
  <c r="J54" i="2"/>
  <c r="K54" i="2"/>
  <c r="M54" i="2"/>
  <c r="O54" i="2"/>
  <c r="D54" i="2"/>
  <c r="E54" i="2"/>
  <c r="F46" i="2"/>
  <c r="N46" i="2"/>
  <c r="I46" i="2"/>
  <c r="Q46" i="2"/>
  <c r="J46" i="2"/>
  <c r="P46" i="2"/>
  <c r="G46" i="2"/>
  <c r="L46" i="2"/>
  <c r="K46" i="2"/>
  <c r="H46" i="2"/>
  <c r="M46" i="2"/>
  <c r="O46" i="2"/>
  <c r="E46" i="2"/>
  <c r="D46" i="2"/>
  <c r="F38" i="2"/>
  <c r="N38" i="2"/>
  <c r="I38" i="2"/>
  <c r="Q38" i="2"/>
  <c r="J38" i="2"/>
  <c r="K38" i="2"/>
  <c r="L38" i="2"/>
  <c r="M38" i="2"/>
  <c r="G38" i="2"/>
  <c r="O38" i="2"/>
  <c r="P38" i="2"/>
  <c r="H38" i="2"/>
  <c r="E38" i="2"/>
  <c r="D38" i="2"/>
  <c r="F30" i="2"/>
  <c r="N30" i="2"/>
  <c r="I30" i="2"/>
  <c r="Q30" i="2"/>
  <c r="J30" i="2"/>
  <c r="P30" i="2"/>
  <c r="G30" i="2"/>
  <c r="L30" i="2"/>
  <c r="H30" i="2"/>
  <c r="K30" i="2"/>
  <c r="M30" i="2"/>
  <c r="O30" i="2"/>
  <c r="E30" i="2"/>
  <c r="D30" i="2"/>
  <c r="F22" i="2"/>
  <c r="N22" i="2"/>
  <c r="I22" i="2"/>
  <c r="Q22" i="2"/>
  <c r="J22" i="2"/>
  <c r="G22" i="2"/>
  <c r="K22" i="2"/>
  <c r="L22" i="2"/>
  <c r="M22" i="2"/>
  <c r="H22" i="2"/>
  <c r="P22" i="2"/>
  <c r="O22" i="2"/>
  <c r="E22" i="2"/>
  <c r="D22" i="2"/>
  <c r="F14" i="2"/>
  <c r="N14" i="2"/>
  <c r="I14" i="2"/>
  <c r="Q14" i="2"/>
  <c r="J14" i="2"/>
  <c r="M14" i="2"/>
  <c r="P14" i="2"/>
  <c r="G14" i="2"/>
  <c r="L14" i="2"/>
  <c r="K14" i="2"/>
  <c r="O14" i="2"/>
  <c r="H14" i="2"/>
  <c r="D14" i="2"/>
  <c r="E14" i="2"/>
  <c r="F6" i="2"/>
  <c r="N6" i="2"/>
  <c r="H6" i="2"/>
  <c r="P6" i="2"/>
  <c r="I6" i="2"/>
  <c r="Q6" i="2"/>
  <c r="J6" i="2"/>
  <c r="M6" i="2"/>
  <c r="G6" i="2"/>
  <c r="K6" i="2"/>
  <c r="L6" i="2"/>
  <c r="O6" i="2"/>
  <c r="E6" i="2"/>
  <c r="D6" i="2"/>
  <c r="J295" i="2"/>
  <c r="L295" i="2"/>
  <c r="G295" i="2"/>
  <c r="O295" i="2"/>
  <c r="P295" i="2"/>
  <c r="Q295" i="2"/>
  <c r="F295" i="2"/>
  <c r="H295" i="2"/>
  <c r="E295" i="2"/>
  <c r="I295" i="2"/>
  <c r="N295" i="2"/>
  <c r="K295" i="2"/>
  <c r="M295" i="2"/>
  <c r="D295" i="2"/>
  <c r="I255" i="2"/>
  <c r="Q255" i="2"/>
  <c r="J255" i="2"/>
  <c r="G255" i="2"/>
  <c r="H255" i="2"/>
  <c r="K255" i="2"/>
  <c r="L255" i="2"/>
  <c r="M255" i="2"/>
  <c r="F255" i="2"/>
  <c r="P255" i="2"/>
  <c r="O255" i="2"/>
  <c r="D255" i="2"/>
  <c r="N255" i="2"/>
  <c r="E255" i="2"/>
  <c r="H199" i="2"/>
  <c r="P199" i="2"/>
  <c r="K199" i="2"/>
  <c r="N199" i="2"/>
  <c r="O199" i="2"/>
  <c r="F199" i="2"/>
  <c r="Q199" i="2"/>
  <c r="G199" i="2"/>
  <c r="I199" i="2"/>
  <c r="J199" i="2"/>
  <c r="L199" i="2"/>
  <c r="M199" i="2"/>
  <c r="D199" i="2"/>
  <c r="E199" i="2"/>
  <c r="L151" i="2"/>
  <c r="H151" i="2"/>
  <c r="P151" i="2"/>
  <c r="J151" i="2"/>
  <c r="K151" i="2"/>
  <c r="M151" i="2"/>
  <c r="N151" i="2"/>
  <c r="G151" i="2"/>
  <c r="F151" i="2"/>
  <c r="I151" i="2"/>
  <c r="O151" i="2"/>
  <c r="Q151" i="2"/>
  <c r="D151" i="2"/>
  <c r="E151" i="2"/>
  <c r="H103" i="2"/>
  <c r="P103" i="2"/>
  <c r="J103" i="2"/>
  <c r="L103" i="2"/>
  <c r="M103" i="2"/>
  <c r="F103" i="2"/>
  <c r="Q103" i="2"/>
  <c r="O103" i="2"/>
  <c r="G103" i="2"/>
  <c r="I103" i="2"/>
  <c r="K103" i="2"/>
  <c r="N103" i="2"/>
  <c r="D103" i="2"/>
  <c r="E103" i="2"/>
  <c r="J47" i="2"/>
  <c r="M47" i="2"/>
  <c r="O47" i="2"/>
  <c r="F47" i="2"/>
  <c r="P47" i="2"/>
  <c r="G47" i="2"/>
  <c r="Q47" i="2"/>
  <c r="K47" i="2"/>
  <c r="H47" i="2"/>
  <c r="I47" i="2"/>
  <c r="L47" i="2"/>
  <c r="N47" i="2"/>
  <c r="D47" i="2"/>
  <c r="E47" i="2"/>
  <c r="J301" i="2"/>
  <c r="L301" i="2"/>
  <c r="E301" i="2"/>
  <c r="G301" i="2"/>
  <c r="O301" i="2"/>
  <c r="H301" i="2"/>
  <c r="I301" i="2"/>
  <c r="K301" i="2"/>
  <c r="M301" i="2"/>
  <c r="N301" i="2"/>
  <c r="F301" i="2"/>
  <c r="D301" i="2"/>
  <c r="Q301" i="2"/>
  <c r="P301" i="2"/>
  <c r="J293" i="2"/>
  <c r="L293" i="2"/>
  <c r="E293" i="2"/>
  <c r="G293" i="2"/>
  <c r="O293" i="2"/>
  <c r="N293" i="2"/>
  <c r="P293" i="2"/>
  <c r="Q293" i="2"/>
  <c r="F293" i="2"/>
  <c r="H293" i="2"/>
  <c r="M293" i="2"/>
  <c r="K293" i="2"/>
  <c r="I293" i="2"/>
  <c r="D293" i="2"/>
  <c r="J285" i="2"/>
  <c r="L285" i="2"/>
  <c r="E285" i="2"/>
  <c r="G285" i="2"/>
  <c r="O285" i="2"/>
  <c r="H285" i="2"/>
  <c r="I285" i="2"/>
  <c r="K285" i="2"/>
  <c r="M285" i="2"/>
  <c r="N285" i="2"/>
  <c r="F285" i="2"/>
  <c r="P285" i="2"/>
  <c r="Q285" i="2"/>
  <c r="D285" i="2"/>
  <c r="I277" i="2"/>
  <c r="Q277" i="2"/>
  <c r="L277" i="2"/>
  <c r="M277" i="2"/>
  <c r="N277" i="2"/>
  <c r="F277" i="2"/>
  <c r="O277" i="2"/>
  <c r="G277" i="2"/>
  <c r="P277" i="2"/>
  <c r="E277" i="2"/>
  <c r="K277" i="2"/>
  <c r="H277" i="2"/>
  <c r="J277" i="2"/>
  <c r="D277" i="2"/>
  <c r="I269" i="2"/>
  <c r="Q269" i="2"/>
  <c r="G269" i="2"/>
  <c r="P269" i="2"/>
  <c r="H269" i="2"/>
  <c r="J269" i="2"/>
  <c r="K269" i="2"/>
  <c r="L269" i="2"/>
  <c r="E269" i="2"/>
  <c r="F269" i="2"/>
  <c r="O269" i="2"/>
  <c r="N269" i="2"/>
  <c r="M269" i="2"/>
  <c r="D269" i="2"/>
  <c r="I261" i="2"/>
  <c r="Q261" i="2"/>
  <c r="J261" i="2"/>
  <c r="K261" i="2"/>
  <c r="L261" i="2"/>
  <c r="M261" i="2"/>
  <c r="N261" i="2"/>
  <c r="O261" i="2"/>
  <c r="E261" i="2"/>
  <c r="H261" i="2"/>
  <c r="F261" i="2"/>
  <c r="G261" i="2"/>
  <c r="P261" i="2"/>
  <c r="D261" i="2"/>
  <c r="I253" i="2"/>
  <c r="Q253" i="2"/>
  <c r="J253" i="2"/>
  <c r="K253" i="2"/>
  <c r="L253" i="2"/>
  <c r="M253" i="2"/>
  <c r="N253" i="2"/>
  <c r="O253" i="2"/>
  <c r="E253" i="2"/>
  <c r="H253" i="2"/>
  <c r="F253" i="2"/>
  <c r="G253" i="2"/>
  <c r="P253" i="2"/>
  <c r="D253" i="2"/>
  <c r="I245" i="2"/>
  <c r="Q245" i="2"/>
  <c r="J245" i="2"/>
  <c r="K245" i="2"/>
  <c r="L245" i="2"/>
  <c r="M245" i="2"/>
  <c r="N245" i="2"/>
  <c r="O245" i="2"/>
  <c r="E245" i="2"/>
  <c r="H245" i="2"/>
  <c r="P245" i="2"/>
  <c r="G245" i="2"/>
  <c r="F245" i="2"/>
  <c r="D245" i="2"/>
  <c r="I237" i="2"/>
  <c r="Q237" i="2"/>
  <c r="J237" i="2"/>
  <c r="K237" i="2"/>
  <c r="L237" i="2"/>
  <c r="M237" i="2"/>
  <c r="N237" i="2"/>
  <c r="O237" i="2"/>
  <c r="E237" i="2"/>
  <c r="H237" i="2"/>
  <c r="F237" i="2"/>
  <c r="D237" i="2"/>
  <c r="P237" i="2"/>
  <c r="G237" i="2"/>
  <c r="G229" i="2"/>
  <c r="H229" i="2"/>
  <c r="I229" i="2"/>
  <c r="Q229" i="2"/>
  <c r="J229" i="2"/>
  <c r="K229" i="2"/>
  <c r="L229" i="2"/>
  <c r="M229" i="2"/>
  <c r="N229" i="2"/>
  <c r="O229" i="2"/>
  <c r="E229" i="2"/>
  <c r="F229" i="2"/>
  <c r="P229" i="2"/>
  <c r="D229" i="2"/>
  <c r="G221" i="2"/>
  <c r="O221" i="2"/>
  <c r="H221" i="2"/>
  <c r="P221" i="2"/>
  <c r="I221" i="2"/>
  <c r="Q221" i="2"/>
  <c r="J221" i="2"/>
  <c r="K221" i="2"/>
  <c r="L221" i="2"/>
  <c r="M221" i="2"/>
  <c r="N221" i="2"/>
  <c r="E221" i="2"/>
  <c r="F221" i="2"/>
  <c r="D221" i="2"/>
  <c r="G213" i="2"/>
  <c r="O213" i="2"/>
  <c r="H213" i="2"/>
  <c r="P213" i="2"/>
  <c r="I213" i="2"/>
  <c r="Q213" i="2"/>
  <c r="J213" i="2"/>
  <c r="K213" i="2"/>
  <c r="L213" i="2"/>
  <c r="M213" i="2"/>
  <c r="N213" i="2"/>
  <c r="E213" i="2"/>
  <c r="F213" i="2"/>
  <c r="D213" i="2"/>
  <c r="H205" i="2"/>
  <c r="P205" i="2"/>
  <c r="K205" i="2"/>
  <c r="F205" i="2"/>
  <c r="Q205" i="2"/>
  <c r="G205" i="2"/>
  <c r="I205" i="2"/>
  <c r="J205" i="2"/>
  <c r="L205" i="2"/>
  <c r="O205" i="2"/>
  <c r="E205" i="2"/>
  <c r="N205" i="2"/>
  <c r="M205" i="2"/>
  <c r="D205" i="2"/>
  <c r="H197" i="2"/>
  <c r="P197" i="2"/>
  <c r="K197" i="2"/>
  <c r="F197" i="2"/>
  <c r="Q197" i="2"/>
  <c r="G197" i="2"/>
  <c r="I197" i="2"/>
  <c r="J197" i="2"/>
  <c r="L197" i="2"/>
  <c r="M197" i="2"/>
  <c r="N197" i="2"/>
  <c r="E197" i="2"/>
  <c r="O197" i="2"/>
  <c r="D197" i="2"/>
  <c r="H189" i="2"/>
  <c r="P189" i="2"/>
  <c r="K189" i="2"/>
  <c r="F189" i="2"/>
  <c r="Q189" i="2"/>
  <c r="G189" i="2"/>
  <c r="I189" i="2"/>
  <c r="J189" i="2"/>
  <c r="L189" i="2"/>
  <c r="M189" i="2"/>
  <c r="N189" i="2"/>
  <c r="O189" i="2"/>
  <c r="E189" i="2"/>
  <c r="D189" i="2"/>
  <c r="F181" i="2"/>
  <c r="N181" i="2"/>
  <c r="H181" i="2"/>
  <c r="P181" i="2"/>
  <c r="K181" i="2"/>
  <c r="M181" i="2"/>
  <c r="O181" i="2"/>
  <c r="Q181" i="2"/>
  <c r="G181" i="2"/>
  <c r="I181" i="2"/>
  <c r="J181" i="2"/>
  <c r="L181" i="2"/>
  <c r="E181" i="2"/>
  <c r="D181" i="2"/>
  <c r="M173" i="2"/>
  <c r="F173" i="2"/>
  <c r="N173" i="2"/>
  <c r="G173" i="2"/>
  <c r="O173" i="2"/>
  <c r="H173" i="2"/>
  <c r="P173" i="2"/>
  <c r="K173" i="2"/>
  <c r="Q173" i="2"/>
  <c r="L173" i="2"/>
  <c r="E173" i="2"/>
  <c r="J173" i="2"/>
  <c r="I173" i="2"/>
  <c r="D173" i="2"/>
  <c r="M165" i="2"/>
  <c r="F165" i="2"/>
  <c r="N165" i="2"/>
  <c r="G165" i="2"/>
  <c r="O165" i="2"/>
  <c r="H165" i="2"/>
  <c r="P165" i="2"/>
  <c r="K165" i="2"/>
  <c r="I165" i="2"/>
  <c r="J165" i="2"/>
  <c r="L165" i="2"/>
  <c r="Q165" i="2"/>
  <c r="E165" i="2"/>
  <c r="D165" i="2"/>
  <c r="L157" i="2"/>
  <c r="H157" i="2"/>
  <c r="M157" i="2"/>
  <c r="N157" i="2"/>
  <c r="O157" i="2"/>
  <c r="F157" i="2"/>
  <c r="P157" i="2"/>
  <c r="J157" i="2"/>
  <c r="Q157" i="2"/>
  <c r="G157" i="2"/>
  <c r="I157" i="2"/>
  <c r="E157" i="2"/>
  <c r="K157" i="2"/>
  <c r="D157" i="2"/>
  <c r="L149" i="2"/>
  <c r="H149" i="2"/>
  <c r="P149" i="2"/>
  <c r="M149" i="2"/>
  <c r="N149" i="2"/>
  <c r="O149" i="2"/>
  <c r="F149" i="2"/>
  <c r="Q149" i="2"/>
  <c r="J149" i="2"/>
  <c r="G149" i="2"/>
  <c r="I149" i="2"/>
  <c r="K149" i="2"/>
  <c r="E149" i="2"/>
  <c r="D149" i="2"/>
  <c r="L141" i="2"/>
  <c r="H141" i="2"/>
  <c r="P141" i="2"/>
  <c r="M141" i="2"/>
  <c r="N141" i="2"/>
  <c r="O141" i="2"/>
  <c r="F141" i="2"/>
  <c r="Q141" i="2"/>
  <c r="J141" i="2"/>
  <c r="I141" i="2"/>
  <c r="K141" i="2"/>
  <c r="G141" i="2"/>
  <c r="E141" i="2"/>
  <c r="D141" i="2"/>
  <c r="H133" i="2"/>
  <c r="L133" i="2"/>
  <c r="K133" i="2"/>
  <c r="M133" i="2"/>
  <c r="F133" i="2"/>
  <c r="P133" i="2"/>
  <c r="O133" i="2"/>
  <c r="Q133" i="2"/>
  <c r="J133" i="2"/>
  <c r="I133" i="2"/>
  <c r="N133" i="2"/>
  <c r="E133" i="2"/>
  <c r="G133" i="2"/>
  <c r="D133" i="2"/>
  <c r="H125" i="2"/>
  <c r="P125" i="2"/>
  <c r="I125" i="2"/>
  <c r="L125" i="2"/>
  <c r="K125" i="2"/>
  <c r="M125" i="2"/>
  <c r="Q125" i="2"/>
  <c r="F125" i="2"/>
  <c r="G125" i="2"/>
  <c r="J125" i="2"/>
  <c r="N125" i="2"/>
  <c r="O125" i="2"/>
  <c r="E125" i="2"/>
  <c r="D125" i="2"/>
  <c r="H117" i="2"/>
  <c r="P117" i="2"/>
  <c r="I117" i="2"/>
  <c r="Q117" i="2"/>
  <c r="L117" i="2"/>
  <c r="F117" i="2"/>
  <c r="K117" i="2"/>
  <c r="G117" i="2"/>
  <c r="J117" i="2"/>
  <c r="O117" i="2"/>
  <c r="M117" i="2"/>
  <c r="N117" i="2"/>
  <c r="E117" i="2"/>
  <c r="D117" i="2"/>
  <c r="H109" i="2"/>
  <c r="P109" i="2"/>
  <c r="I109" i="2"/>
  <c r="Q109" i="2"/>
  <c r="L109" i="2"/>
  <c r="K109" i="2"/>
  <c r="M109" i="2"/>
  <c r="N109" i="2"/>
  <c r="O109" i="2"/>
  <c r="J109" i="2"/>
  <c r="F109" i="2"/>
  <c r="G109" i="2"/>
  <c r="E109" i="2"/>
  <c r="D109" i="2"/>
  <c r="H101" i="2"/>
  <c r="P101" i="2"/>
  <c r="J101" i="2"/>
  <c r="N101" i="2"/>
  <c r="O101" i="2"/>
  <c r="I101" i="2"/>
  <c r="F101" i="2"/>
  <c r="G101" i="2"/>
  <c r="M101" i="2"/>
  <c r="Q101" i="2"/>
  <c r="L101" i="2"/>
  <c r="E101" i="2"/>
  <c r="K101" i="2"/>
  <c r="D101" i="2"/>
  <c r="H93" i="2"/>
  <c r="P93" i="2"/>
  <c r="I93" i="2"/>
  <c r="Q93" i="2"/>
  <c r="J93" i="2"/>
  <c r="M93" i="2"/>
  <c r="F93" i="2"/>
  <c r="G93" i="2"/>
  <c r="N93" i="2"/>
  <c r="O93" i="2"/>
  <c r="K93" i="2"/>
  <c r="L93" i="2"/>
  <c r="E93" i="2"/>
  <c r="D93" i="2"/>
  <c r="H85" i="2"/>
  <c r="P85" i="2"/>
  <c r="I85" i="2"/>
  <c r="Q85" i="2"/>
  <c r="J85" i="2"/>
  <c r="M85" i="2"/>
  <c r="F85" i="2"/>
  <c r="G85" i="2"/>
  <c r="N85" i="2"/>
  <c r="K85" i="2"/>
  <c r="O85" i="2"/>
  <c r="L85" i="2"/>
  <c r="E85" i="2"/>
  <c r="D85" i="2"/>
  <c r="G77" i="2"/>
  <c r="O77" i="2"/>
  <c r="L77" i="2"/>
  <c r="M77" i="2"/>
  <c r="N77" i="2"/>
  <c r="I77" i="2"/>
  <c r="K77" i="2"/>
  <c r="J77" i="2"/>
  <c r="H77" i="2"/>
  <c r="P77" i="2"/>
  <c r="F77" i="2"/>
  <c r="Q77" i="2"/>
  <c r="E77" i="2"/>
  <c r="D77" i="2"/>
  <c r="G69" i="2"/>
  <c r="O69" i="2"/>
  <c r="I69" i="2"/>
  <c r="L69" i="2"/>
  <c r="H69" i="2"/>
  <c r="J69" i="2"/>
  <c r="K69" i="2"/>
  <c r="P69" i="2"/>
  <c r="F69" i="2"/>
  <c r="N69" i="2"/>
  <c r="Q69" i="2"/>
  <c r="M69" i="2"/>
  <c r="E69" i="2"/>
  <c r="D69" i="2"/>
  <c r="G61" i="2"/>
  <c r="O61" i="2"/>
  <c r="I61" i="2"/>
  <c r="Q61" i="2"/>
  <c r="L61" i="2"/>
  <c r="N61" i="2"/>
  <c r="P61" i="2"/>
  <c r="J61" i="2"/>
  <c r="H61" i="2"/>
  <c r="K61" i="2"/>
  <c r="M61" i="2"/>
  <c r="F61" i="2"/>
  <c r="E61" i="2"/>
  <c r="D61" i="2"/>
  <c r="J53" i="2"/>
  <c r="M53" i="2"/>
  <c r="G53" i="2"/>
  <c r="Q53" i="2"/>
  <c r="H53" i="2"/>
  <c r="I53" i="2"/>
  <c r="N53" i="2"/>
  <c r="L53" i="2"/>
  <c r="K53" i="2"/>
  <c r="O53" i="2"/>
  <c r="P53" i="2"/>
  <c r="F53" i="2"/>
  <c r="E53" i="2"/>
  <c r="D53" i="2"/>
  <c r="J45" i="2"/>
  <c r="M45" i="2"/>
  <c r="F45" i="2"/>
  <c r="N45" i="2"/>
  <c r="P45" i="2"/>
  <c r="Q45" i="2"/>
  <c r="G45" i="2"/>
  <c r="K45" i="2"/>
  <c r="H45" i="2"/>
  <c r="I45" i="2"/>
  <c r="L45" i="2"/>
  <c r="O45" i="2"/>
  <c r="E45" i="2"/>
  <c r="D45" i="2"/>
  <c r="J37" i="2"/>
  <c r="M37" i="2"/>
  <c r="F37" i="2"/>
  <c r="N37" i="2"/>
  <c r="I37" i="2"/>
  <c r="K37" i="2"/>
  <c r="L37" i="2"/>
  <c r="Q37" i="2"/>
  <c r="G37" i="2"/>
  <c r="P37" i="2"/>
  <c r="H37" i="2"/>
  <c r="O37" i="2"/>
  <c r="E37" i="2"/>
  <c r="D37" i="2"/>
  <c r="J29" i="2"/>
  <c r="M29" i="2"/>
  <c r="F29" i="2"/>
  <c r="N29" i="2"/>
  <c r="P29" i="2"/>
  <c r="Q29" i="2"/>
  <c r="G29" i="2"/>
  <c r="K29" i="2"/>
  <c r="L29" i="2"/>
  <c r="I29" i="2"/>
  <c r="H29" i="2"/>
  <c r="O29" i="2"/>
  <c r="E29" i="2"/>
  <c r="D29" i="2"/>
  <c r="J21" i="2"/>
  <c r="M21" i="2"/>
  <c r="F21" i="2"/>
  <c r="N21" i="2"/>
  <c r="G21" i="2"/>
  <c r="I21" i="2"/>
  <c r="K21" i="2"/>
  <c r="L21" i="2"/>
  <c r="Q21" i="2"/>
  <c r="P21" i="2"/>
  <c r="H21" i="2"/>
  <c r="O21" i="2"/>
  <c r="E21" i="2"/>
  <c r="D21" i="2"/>
  <c r="J13" i="2"/>
  <c r="M13" i="2"/>
  <c r="F13" i="2"/>
  <c r="N13" i="2"/>
  <c r="L13" i="2"/>
  <c r="P13" i="2"/>
  <c r="Q13" i="2"/>
  <c r="G13" i="2"/>
  <c r="K13" i="2"/>
  <c r="O13" i="2"/>
  <c r="I13" i="2"/>
  <c r="H13" i="2"/>
  <c r="E13" i="2"/>
  <c r="D13" i="2"/>
  <c r="J5" i="2"/>
  <c r="L5" i="2"/>
  <c r="M5" i="2"/>
  <c r="F5" i="2"/>
  <c r="N5" i="2"/>
  <c r="I5" i="2"/>
  <c r="Q5" i="2"/>
  <c r="O5" i="2"/>
  <c r="K5" i="2"/>
  <c r="G5" i="2"/>
  <c r="P5" i="2"/>
  <c r="H5" i="2"/>
  <c r="E5" i="2"/>
  <c r="D5" i="2"/>
  <c r="I239" i="2"/>
  <c r="Q239" i="2"/>
  <c r="J239" i="2"/>
  <c r="G239" i="2"/>
  <c r="H239" i="2"/>
  <c r="K239" i="2"/>
  <c r="L239" i="2"/>
  <c r="M239" i="2"/>
  <c r="F239" i="2"/>
  <c r="P239" i="2"/>
  <c r="E239" i="2"/>
  <c r="N239" i="2"/>
  <c r="O239" i="2"/>
  <c r="D239" i="2"/>
  <c r="H191" i="2"/>
  <c r="P191" i="2"/>
  <c r="K191" i="2"/>
  <c r="N191" i="2"/>
  <c r="O191" i="2"/>
  <c r="F191" i="2"/>
  <c r="Q191" i="2"/>
  <c r="G191" i="2"/>
  <c r="I191" i="2"/>
  <c r="M191" i="2"/>
  <c r="L191" i="2"/>
  <c r="D191" i="2"/>
  <c r="J191" i="2"/>
  <c r="E191" i="2"/>
  <c r="L135" i="2"/>
  <c r="M135" i="2"/>
  <c r="H135" i="2"/>
  <c r="P135" i="2"/>
  <c r="Q135" i="2"/>
  <c r="F135" i="2"/>
  <c r="G135" i="2"/>
  <c r="I135" i="2"/>
  <c r="N135" i="2"/>
  <c r="J135" i="2"/>
  <c r="K135" i="2"/>
  <c r="O135" i="2"/>
  <c r="D135" i="2"/>
  <c r="E135" i="2"/>
  <c r="G63" i="2"/>
  <c r="O63" i="2"/>
  <c r="I63" i="2"/>
  <c r="Q63" i="2"/>
  <c r="L63" i="2"/>
  <c r="P63" i="2"/>
  <c r="F63" i="2"/>
  <c r="K63" i="2"/>
  <c r="J63" i="2"/>
  <c r="M63" i="2"/>
  <c r="N63" i="2"/>
  <c r="H63" i="2"/>
  <c r="D63" i="2"/>
  <c r="E63" i="2"/>
  <c r="F300" i="2"/>
  <c r="N300" i="2"/>
  <c r="H300" i="2"/>
  <c r="P300" i="2"/>
  <c r="K300" i="2"/>
  <c r="G300" i="2"/>
  <c r="I300" i="2"/>
  <c r="J300" i="2"/>
  <c r="L300" i="2"/>
  <c r="M300" i="2"/>
  <c r="E300" i="2"/>
  <c r="D300" i="2"/>
  <c r="O300" i="2"/>
  <c r="Q300" i="2"/>
  <c r="F292" i="2"/>
  <c r="N292" i="2"/>
  <c r="H292" i="2"/>
  <c r="P292" i="2"/>
  <c r="K292" i="2"/>
  <c r="M292" i="2"/>
  <c r="O292" i="2"/>
  <c r="E292" i="2"/>
  <c r="Q292" i="2"/>
  <c r="G292" i="2"/>
  <c r="L292" i="2"/>
  <c r="I292" i="2"/>
  <c r="J292" i="2"/>
  <c r="D292" i="2"/>
  <c r="F284" i="2"/>
  <c r="N284" i="2"/>
  <c r="H284" i="2"/>
  <c r="P284" i="2"/>
  <c r="K284" i="2"/>
  <c r="G284" i="2"/>
  <c r="I284" i="2"/>
  <c r="J284" i="2"/>
  <c r="L284" i="2"/>
  <c r="E284" i="2"/>
  <c r="M284" i="2"/>
  <c r="D284" i="2"/>
  <c r="Q284" i="2"/>
  <c r="O284" i="2"/>
  <c r="M276" i="2"/>
  <c r="F276" i="2"/>
  <c r="O276" i="2"/>
  <c r="G276" i="2"/>
  <c r="P276" i="2"/>
  <c r="H276" i="2"/>
  <c r="Q276" i="2"/>
  <c r="I276" i="2"/>
  <c r="J276" i="2"/>
  <c r="N276" i="2"/>
  <c r="K276" i="2"/>
  <c r="L276" i="2"/>
  <c r="D276" i="2"/>
  <c r="E276" i="2"/>
  <c r="M268" i="2"/>
  <c r="J268" i="2"/>
  <c r="K268" i="2"/>
  <c r="L268" i="2"/>
  <c r="N268" i="2"/>
  <c r="F268" i="2"/>
  <c r="O268" i="2"/>
  <c r="I268" i="2"/>
  <c r="G268" i="2"/>
  <c r="H268" i="2"/>
  <c r="P268" i="2"/>
  <c r="E268" i="2"/>
  <c r="Q268" i="2"/>
  <c r="D268" i="2"/>
  <c r="M260" i="2"/>
  <c r="F260" i="2"/>
  <c r="N260" i="2"/>
  <c r="K260" i="2"/>
  <c r="L260" i="2"/>
  <c r="O260" i="2"/>
  <c r="P260" i="2"/>
  <c r="G260" i="2"/>
  <c r="Q260" i="2"/>
  <c r="J260" i="2"/>
  <c r="H260" i="2"/>
  <c r="I260" i="2"/>
  <c r="E260" i="2"/>
  <c r="D260" i="2"/>
  <c r="M252" i="2"/>
  <c r="F252" i="2"/>
  <c r="N252" i="2"/>
  <c r="K252" i="2"/>
  <c r="L252" i="2"/>
  <c r="O252" i="2"/>
  <c r="P252" i="2"/>
  <c r="G252" i="2"/>
  <c r="Q252" i="2"/>
  <c r="J252" i="2"/>
  <c r="E252" i="2"/>
  <c r="I252" i="2"/>
  <c r="H252" i="2"/>
  <c r="D252" i="2"/>
  <c r="M244" i="2"/>
  <c r="F244" i="2"/>
  <c r="N244" i="2"/>
  <c r="K244" i="2"/>
  <c r="L244" i="2"/>
  <c r="O244" i="2"/>
  <c r="P244" i="2"/>
  <c r="G244" i="2"/>
  <c r="Q244" i="2"/>
  <c r="J244" i="2"/>
  <c r="H244" i="2"/>
  <c r="E244" i="2"/>
  <c r="I244" i="2"/>
  <c r="D244" i="2"/>
  <c r="M236" i="2"/>
  <c r="F236" i="2"/>
  <c r="N236" i="2"/>
  <c r="K236" i="2"/>
  <c r="L236" i="2"/>
  <c r="O236" i="2"/>
  <c r="P236" i="2"/>
  <c r="G236" i="2"/>
  <c r="Q236" i="2"/>
  <c r="J236" i="2"/>
  <c r="H236" i="2"/>
  <c r="I236" i="2"/>
  <c r="E236" i="2"/>
  <c r="D236" i="2"/>
  <c r="K228" i="2"/>
  <c r="L228" i="2"/>
  <c r="M228" i="2"/>
  <c r="F228" i="2"/>
  <c r="N228" i="2"/>
  <c r="G228" i="2"/>
  <c r="H228" i="2"/>
  <c r="I228" i="2"/>
  <c r="J228" i="2"/>
  <c r="O228" i="2"/>
  <c r="E228" i="2"/>
  <c r="P228" i="2"/>
  <c r="Q228" i="2"/>
  <c r="D228" i="2"/>
  <c r="K220" i="2"/>
  <c r="L220" i="2"/>
  <c r="M220" i="2"/>
  <c r="F220" i="2"/>
  <c r="N220" i="2"/>
  <c r="G220" i="2"/>
  <c r="H220" i="2"/>
  <c r="I220" i="2"/>
  <c r="J220" i="2"/>
  <c r="O220" i="2"/>
  <c r="E220" i="2"/>
  <c r="Q220" i="2"/>
  <c r="D220" i="2"/>
  <c r="P220" i="2"/>
  <c r="J212" i="2"/>
  <c r="K212" i="2"/>
  <c r="L212" i="2"/>
  <c r="M212" i="2"/>
  <c r="F212" i="2"/>
  <c r="N212" i="2"/>
  <c r="G212" i="2"/>
  <c r="H212" i="2"/>
  <c r="I212" i="2"/>
  <c r="O212" i="2"/>
  <c r="P212" i="2"/>
  <c r="Q212" i="2"/>
  <c r="E212" i="2"/>
  <c r="D212" i="2"/>
  <c r="L204" i="2"/>
  <c r="G204" i="2"/>
  <c r="O204" i="2"/>
  <c r="H204" i="2"/>
  <c r="I204" i="2"/>
  <c r="J204" i="2"/>
  <c r="K204" i="2"/>
  <c r="M204" i="2"/>
  <c r="F204" i="2"/>
  <c r="N204" i="2"/>
  <c r="P204" i="2"/>
  <c r="Q204" i="2"/>
  <c r="E204" i="2"/>
  <c r="D204" i="2"/>
  <c r="L196" i="2"/>
  <c r="G196" i="2"/>
  <c r="O196" i="2"/>
  <c r="H196" i="2"/>
  <c r="I196" i="2"/>
  <c r="J196" i="2"/>
  <c r="K196" i="2"/>
  <c r="M196" i="2"/>
  <c r="N196" i="2"/>
  <c r="P196" i="2"/>
  <c r="Q196" i="2"/>
  <c r="F196" i="2"/>
  <c r="E196" i="2"/>
  <c r="D196" i="2"/>
  <c r="J188" i="2"/>
  <c r="L188" i="2"/>
  <c r="G188" i="2"/>
  <c r="O188" i="2"/>
  <c r="F188" i="2"/>
  <c r="H188" i="2"/>
  <c r="I188" i="2"/>
  <c r="K188" i="2"/>
  <c r="M188" i="2"/>
  <c r="Q188" i="2"/>
  <c r="E188" i="2"/>
  <c r="N188" i="2"/>
  <c r="D188" i="2"/>
  <c r="P188" i="2"/>
  <c r="J180" i="2"/>
  <c r="L180" i="2"/>
  <c r="G180" i="2"/>
  <c r="O180" i="2"/>
  <c r="M180" i="2"/>
  <c r="N180" i="2"/>
  <c r="P180" i="2"/>
  <c r="Q180" i="2"/>
  <c r="F180" i="2"/>
  <c r="K180" i="2"/>
  <c r="I180" i="2"/>
  <c r="E180" i="2"/>
  <c r="H180" i="2"/>
  <c r="D180" i="2"/>
  <c r="I172" i="2"/>
  <c r="Q172" i="2"/>
  <c r="J172" i="2"/>
  <c r="K172" i="2"/>
  <c r="L172" i="2"/>
  <c r="G172" i="2"/>
  <c r="O172" i="2"/>
  <c r="F172" i="2"/>
  <c r="H172" i="2"/>
  <c r="M172" i="2"/>
  <c r="N172" i="2"/>
  <c r="P172" i="2"/>
  <c r="E172" i="2"/>
  <c r="D172" i="2"/>
  <c r="I164" i="2"/>
  <c r="Q164" i="2"/>
  <c r="J164" i="2"/>
  <c r="K164" i="2"/>
  <c r="L164" i="2"/>
  <c r="G164" i="2"/>
  <c r="O164" i="2"/>
  <c r="P164" i="2"/>
  <c r="F164" i="2"/>
  <c r="M164" i="2"/>
  <c r="N164" i="2"/>
  <c r="H164" i="2"/>
  <c r="E164" i="2"/>
  <c r="D164" i="2"/>
  <c r="H156" i="2"/>
  <c r="P156" i="2"/>
  <c r="L156" i="2"/>
  <c r="N156" i="2"/>
  <c r="O156" i="2"/>
  <c r="F156" i="2"/>
  <c r="Q156" i="2"/>
  <c r="G156" i="2"/>
  <c r="K156" i="2"/>
  <c r="I156" i="2"/>
  <c r="J156" i="2"/>
  <c r="M156" i="2"/>
  <c r="E156" i="2"/>
  <c r="D156" i="2"/>
  <c r="H148" i="2"/>
  <c r="P148" i="2"/>
  <c r="L148" i="2"/>
  <c r="N148" i="2"/>
  <c r="O148" i="2"/>
  <c r="F148" i="2"/>
  <c r="Q148" i="2"/>
  <c r="G148" i="2"/>
  <c r="K148" i="2"/>
  <c r="J148" i="2"/>
  <c r="M148" i="2"/>
  <c r="I148" i="2"/>
  <c r="E148" i="2"/>
  <c r="D148" i="2"/>
  <c r="H140" i="2"/>
  <c r="P140" i="2"/>
  <c r="L140" i="2"/>
  <c r="N140" i="2"/>
  <c r="O140" i="2"/>
  <c r="F140" i="2"/>
  <c r="Q140" i="2"/>
  <c r="G140" i="2"/>
  <c r="K140" i="2"/>
  <c r="I140" i="2"/>
  <c r="M140" i="2"/>
  <c r="J140" i="2"/>
  <c r="E140" i="2"/>
  <c r="D140" i="2"/>
  <c r="L132" i="2"/>
  <c r="H132" i="2"/>
  <c r="P132" i="2"/>
  <c r="M132" i="2"/>
  <c r="N132" i="2"/>
  <c r="G132" i="2"/>
  <c r="J132" i="2"/>
  <c r="K132" i="2"/>
  <c r="O132" i="2"/>
  <c r="Q132" i="2"/>
  <c r="F132" i="2"/>
  <c r="E132" i="2"/>
  <c r="I132" i="2"/>
  <c r="D132" i="2"/>
  <c r="L124" i="2"/>
  <c r="M124" i="2"/>
  <c r="H124" i="2"/>
  <c r="P124" i="2"/>
  <c r="J124" i="2"/>
  <c r="K124" i="2"/>
  <c r="Q124" i="2"/>
  <c r="F124" i="2"/>
  <c r="G124" i="2"/>
  <c r="O124" i="2"/>
  <c r="I124" i="2"/>
  <c r="N124" i="2"/>
  <c r="E124" i="2"/>
  <c r="D124" i="2"/>
  <c r="L116" i="2"/>
  <c r="M116" i="2"/>
  <c r="H116" i="2"/>
  <c r="P116" i="2"/>
  <c r="Q116" i="2"/>
  <c r="F116" i="2"/>
  <c r="J116" i="2"/>
  <c r="K116" i="2"/>
  <c r="N116" i="2"/>
  <c r="O116" i="2"/>
  <c r="I116" i="2"/>
  <c r="G116" i="2"/>
  <c r="E116" i="2"/>
  <c r="D116" i="2"/>
  <c r="L108" i="2"/>
  <c r="M108" i="2"/>
  <c r="H108" i="2"/>
  <c r="P108" i="2"/>
  <c r="J108" i="2"/>
  <c r="K108" i="2"/>
  <c r="Q108" i="2"/>
  <c r="F108" i="2"/>
  <c r="G108" i="2"/>
  <c r="I108" i="2"/>
  <c r="N108" i="2"/>
  <c r="O108" i="2"/>
  <c r="E108" i="2"/>
  <c r="D108" i="2"/>
  <c r="L100" i="2"/>
  <c r="F100" i="2"/>
  <c r="N100" i="2"/>
  <c r="I100" i="2"/>
  <c r="P100" i="2"/>
  <c r="Q100" i="2"/>
  <c r="J100" i="2"/>
  <c r="H100" i="2"/>
  <c r="G100" i="2"/>
  <c r="K100" i="2"/>
  <c r="M100" i="2"/>
  <c r="O100" i="2"/>
  <c r="E100" i="2"/>
  <c r="D100" i="2"/>
  <c r="L92" i="2"/>
  <c r="M92" i="2"/>
  <c r="F92" i="2"/>
  <c r="N92" i="2"/>
  <c r="I92" i="2"/>
  <c r="Q92" i="2"/>
  <c r="J92" i="2"/>
  <c r="O92" i="2"/>
  <c r="P92" i="2"/>
  <c r="K92" i="2"/>
  <c r="H92" i="2"/>
  <c r="G92" i="2"/>
  <c r="D92" i="2"/>
  <c r="E92" i="2"/>
  <c r="L84" i="2"/>
  <c r="M84" i="2"/>
  <c r="F84" i="2"/>
  <c r="N84" i="2"/>
  <c r="I84" i="2"/>
  <c r="Q84" i="2"/>
  <c r="J84" i="2"/>
  <c r="H84" i="2"/>
  <c r="K84" i="2"/>
  <c r="G84" i="2"/>
  <c r="O84" i="2"/>
  <c r="P84" i="2"/>
  <c r="E84" i="2"/>
  <c r="D84" i="2"/>
  <c r="K76" i="2"/>
  <c r="F76" i="2"/>
  <c r="O76" i="2"/>
  <c r="G76" i="2"/>
  <c r="P76" i="2"/>
  <c r="H76" i="2"/>
  <c r="Q76" i="2"/>
  <c r="L76" i="2"/>
  <c r="J76" i="2"/>
  <c r="M76" i="2"/>
  <c r="N76" i="2"/>
  <c r="I76" i="2"/>
  <c r="E76" i="2"/>
  <c r="D76" i="2"/>
  <c r="K68" i="2"/>
  <c r="M68" i="2"/>
  <c r="H68" i="2"/>
  <c r="P68" i="2"/>
  <c r="G68" i="2"/>
  <c r="I68" i="2"/>
  <c r="J68" i="2"/>
  <c r="O68" i="2"/>
  <c r="F68" i="2"/>
  <c r="Q68" i="2"/>
  <c r="L68" i="2"/>
  <c r="N68" i="2"/>
  <c r="E68" i="2"/>
  <c r="D68" i="2"/>
  <c r="K60" i="2"/>
  <c r="M60" i="2"/>
  <c r="H60" i="2"/>
  <c r="P60" i="2"/>
  <c r="N60" i="2"/>
  <c r="O60" i="2"/>
  <c r="Q60" i="2"/>
  <c r="I60" i="2"/>
  <c r="L60" i="2"/>
  <c r="J60" i="2"/>
  <c r="F60" i="2"/>
  <c r="G60" i="2"/>
  <c r="E60" i="2"/>
  <c r="D60" i="2"/>
  <c r="F52" i="2"/>
  <c r="N52" i="2"/>
  <c r="I52" i="2"/>
  <c r="Q52" i="2"/>
  <c r="H52" i="2"/>
  <c r="J52" i="2"/>
  <c r="K52" i="2"/>
  <c r="O52" i="2"/>
  <c r="L52" i="2"/>
  <c r="M52" i="2"/>
  <c r="P52" i="2"/>
  <c r="G52" i="2"/>
  <c r="D52" i="2"/>
  <c r="E52" i="2"/>
  <c r="F44" i="2"/>
  <c r="N44" i="2"/>
  <c r="I44" i="2"/>
  <c r="Q44" i="2"/>
  <c r="J44" i="2"/>
  <c r="O44" i="2"/>
  <c r="P44" i="2"/>
  <c r="K44" i="2"/>
  <c r="L44" i="2"/>
  <c r="H44" i="2"/>
  <c r="M44" i="2"/>
  <c r="G44" i="2"/>
  <c r="E44" i="2"/>
  <c r="D44" i="2"/>
  <c r="F36" i="2"/>
  <c r="N36" i="2"/>
  <c r="I36" i="2"/>
  <c r="Q36" i="2"/>
  <c r="J36" i="2"/>
  <c r="H36" i="2"/>
  <c r="K36" i="2"/>
  <c r="L36" i="2"/>
  <c r="P36" i="2"/>
  <c r="M36" i="2"/>
  <c r="O36" i="2"/>
  <c r="G36" i="2"/>
  <c r="E36" i="2"/>
  <c r="D36" i="2"/>
  <c r="F28" i="2"/>
  <c r="N28" i="2"/>
  <c r="I28" i="2"/>
  <c r="Q28" i="2"/>
  <c r="J28" i="2"/>
  <c r="O28" i="2"/>
  <c r="P28" i="2"/>
  <c r="K28" i="2"/>
  <c r="G28" i="2"/>
  <c r="H28" i="2"/>
  <c r="L28" i="2"/>
  <c r="M28" i="2"/>
  <c r="D28" i="2"/>
  <c r="E28" i="2"/>
  <c r="F20" i="2"/>
  <c r="N20" i="2"/>
  <c r="I20" i="2"/>
  <c r="Q20" i="2"/>
  <c r="J20" i="2"/>
  <c r="H20" i="2"/>
  <c r="K20" i="2"/>
  <c r="L20" i="2"/>
  <c r="P20" i="2"/>
  <c r="G20" i="2"/>
  <c r="M20" i="2"/>
  <c r="O20" i="2"/>
  <c r="D20" i="2"/>
  <c r="E20" i="2"/>
  <c r="F12" i="2"/>
  <c r="N12" i="2"/>
  <c r="I12" i="2"/>
  <c r="Q12" i="2"/>
  <c r="J12" i="2"/>
  <c r="L12" i="2"/>
  <c r="O12" i="2"/>
  <c r="P12" i="2"/>
  <c r="K12" i="2"/>
  <c r="G12" i="2"/>
  <c r="H12" i="2"/>
  <c r="M12" i="2"/>
  <c r="D12" i="2"/>
  <c r="E12" i="2"/>
  <c r="F4" i="2"/>
  <c r="N4" i="2"/>
  <c r="H4" i="2"/>
  <c r="P4" i="2"/>
  <c r="I4" i="2"/>
  <c r="Q4" i="2"/>
  <c r="J4" i="2"/>
  <c r="M4" i="2"/>
  <c r="K4" i="2"/>
  <c r="L4" i="2"/>
  <c r="O4" i="2"/>
  <c r="G4" i="2"/>
  <c r="D4" i="2"/>
  <c r="E4" i="2"/>
  <c r="J287" i="2"/>
  <c r="L287" i="2"/>
  <c r="G287" i="2"/>
  <c r="O287" i="2"/>
  <c r="I287" i="2"/>
  <c r="K287" i="2"/>
  <c r="M287" i="2"/>
  <c r="N287" i="2"/>
  <c r="P287" i="2"/>
  <c r="H287" i="2"/>
  <c r="E287" i="2"/>
  <c r="F287" i="2"/>
  <c r="Q287" i="2"/>
  <c r="D287" i="2"/>
  <c r="I247" i="2"/>
  <c r="Q247" i="2"/>
  <c r="J247" i="2"/>
  <c r="G247" i="2"/>
  <c r="H247" i="2"/>
  <c r="K247" i="2"/>
  <c r="L247" i="2"/>
  <c r="M247" i="2"/>
  <c r="F247" i="2"/>
  <c r="P247" i="2"/>
  <c r="N247" i="2"/>
  <c r="E247" i="2"/>
  <c r="O247" i="2"/>
  <c r="D247" i="2"/>
  <c r="H207" i="2"/>
  <c r="K207" i="2"/>
  <c r="N207" i="2"/>
  <c r="O207" i="2"/>
  <c r="F207" i="2"/>
  <c r="P207" i="2"/>
  <c r="G207" i="2"/>
  <c r="Q207" i="2"/>
  <c r="I207" i="2"/>
  <c r="J207" i="2"/>
  <c r="E207" i="2"/>
  <c r="L207" i="2"/>
  <c r="M207" i="2"/>
  <c r="D207" i="2"/>
  <c r="M159" i="2"/>
  <c r="F159" i="2"/>
  <c r="N159" i="2"/>
  <c r="G159" i="2"/>
  <c r="O159" i="2"/>
  <c r="H159" i="2"/>
  <c r="P159" i="2"/>
  <c r="K159" i="2"/>
  <c r="L159" i="2"/>
  <c r="Q159" i="2"/>
  <c r="J159" i="2"/>
  <c r="I159" i="2"/>
  <c r="D159" i="2"/>
  <c r="E159" i="2"/>
  <c r="H111" i="2"/>
  <c r="P111" i="2"/>
  <c r="I111" i="2"/>
  <c r="Q111" i="2"/>
  <c r="L111" i="2"/>
  <c r="M111" i="2"/>
  <c r="N111" i="2"/>
  <c r="F111" i="2"/>
  <c r="J111" i="2"/>
  <c r="K111" i="2"/>
  <c r="O111" i="2"/>
  <c r="G111" i="2"/>
  <c r="D111" i="2"/>
  <c r="E111" i="2"/>
  <c r="G79" i="2"/>
  <c r="O79" i="2"/>
  <c r="F79" i="2"/>
  <c r="P79" i="2"/>
  <c r="H79" i="2"/>
  <c r="Q79" i="2"/>
  <c r="I79" i="2"/>
  <c r="L79" i="2"/>
  <c r="M79" i="2"/>
  <c r="N79" i="2"/>
  <c r="J79" i="2"/>
  <c r="K79" i="2"/>
  <c r="D79" i="2"/>
  <c r="E79" i="2"/>
  <c r="J23" i="2"/>
  <c r="M23" i="2"/>
  <c r="F23" i="2"/>
  <c r="N23" i="2"/>
  <c r="H23" i="2"/>
  <c r="K23" i="2"/>
  <c r="L23" i="2"/>
  <c r="O23" i="2"/>
  <c r="G23" i="2"/>
  <c r="I23" i="2"/>
  <c r="P23" i="2"/>
  <c r="Q23" i="2"/>
  <c r="D23" i="2"/>
  <c r="E23" i="2"/>
  <c r="J299" i="2"/>
  <c r="L299" i="2"/>
  <c r="G299" i="2"/>
  <c r="O299" i="2"/>
  <c r="F299" i="2"/>
  <c r="H299" i="2"/>
  <c r="I299" i="2"/>
  <c r="K299" i="2"/>
  <c r="M299" i="2"/>
  <c r="D299" i="2"/>
  <c r="Q299" i="2"/>
  <c r="N299" i="2"/>
  <c r="P299" i="2"/>
  <c r="E299" i="2"/>
  <c r="J291" i="2"/>
  <c r="L291" i="2"/>
  <c r="G291" i="2"/>
  <c r="O291" i="2"/>
  <c r="M291" i="2"/>
  <c r="E291" i="2"/>
  <c r="N291" i="2"/>
  <c r="P291" i="2"/>
  <c r="Q291" i="2"/>
  <c r="F291" i="2"/>
  <c r="D291" i="2"/>
  <c r="K291" i="2"/>
  <c r="H291" i="2"/>
  <c r="I291" i="2"/>
  <c r="I283" i="2"/>
  <c r="Q283" i="2"/>
  <c r="J283" i="2"/>
  <c r="L283" i="2"/>
  <c r="G283" i="2"/>
  <c r="O283" i="2"/>
  <c r="F283" i="2"/>
  <c r="E283" i="2"/>
  <c r="H283" i="2"/>
  <c r="K283" i="2"/>
  <c r="D283" i="2"/>
  <c r="P283" i="2"/>
  <c r="M283" i="2"/>
  <c r="N283" i="2"/>
  <c r="I275" i="2"/>
  <c r="Q275" i="2"/>
  <c r="H275" i="2"/>
  <c r="J275" i="2"/>
  <c r="K275" i="2"/>
  <c r="L275" i="2"/>
  <c r="M275" i="2"/>
  <c r="G275" i="2"/>
  <c r="P275" i="2"/>
  <c r="E275" i="2"/>
  <c r="D275" i="2"/>
  <c r="O275" i="2"/>
  <c r="F275" i="2"/>
  <c r="N275" i="2"/>
  <c r="I267" i="2"/>
  <c r="Q267" i="2"/>
  <c r="J267" i="2"/>
  <c r="M267" i="2"/>
  <c r="N267" i="2"/>
  <c r="O267" i="2"/>
  <c r="F267" i="2"/>
  <c r="P267" i="2"/>
  <c r="G267" i="2"/>
  <c r="L267" i="2"/>
  <c r="H267" i="2"/>
  <c r="K267" i="2"/>
  <c r="D267" i="2"/>
  <c r="E267" i="2"/>
  <c r="I259" i="2"/>
  <c r="Q259" i="2"/>
  <c r="J259" i="2"/>
  <c r="M259" i="2"/>
  <c r="N259" i="2"/>
  <c r="O259" i="2"/>
  <c r="F259" i="2"/>
  <c r="P259" i="2"/>
  <c r="G259" i="2"/>
  <c r="L259" i="2"/>
  <c r="E259" i="2"/>
  <c r="D259" i="2"/>
  <c r="K259" i="2"/>
  <c r="H259" i="2"/>
  <c r="I251" i="2"/>
  <c r="Q251" i="2"/>
  <c r="J251" i="2"/>
  <c r="M251" i="2"/>
  <c r="N251" i="2"/>
  <c r="O251" i="2"/>
  <c r="F251" i="2"/>
  <c r="P251" i="2"/>
  <c r="G251" i="2"/>
  <c r="L251" i="2"/>
  <c r="E251" i="2"/>
  <c r="H251" i="2"/>
  <c r="D251" i="2"/>
  <c r="K251" i="2"/>
  <c r="I243" i="2"/>
  <c r="Q243" i="2"/>
  <c r="J243" i="2"/>
  <c r="M243" i="2"/>
  <c r="N243" i="2"/>
  <c r="O243" i="2"/>
  <c r="F243" i="2"/>
  <c r="P243" i="2"/>
  <c r="G243" i="2"/>
  <c r="L243" i="2"/>
  <c r="H243" i="2"/>
  <c r="K243" i="2"/>
  <c r="E243" i="2"/>
  <c r="D243" i="2"/>
  <c r="I235" i="2"/>
  <c r="Q235" i="2"/>
  <c r="J235" i="2"/>
  <c r="M235" i="2"/>
  <c r="N235" i="2"/>
  <c r="O235" i="2"/>
  <c r="F235" i="2"/>
  <c r="P235" i="2"/>
  <c r="G235" i="2"/>
  <c r="L235" i="2"/>
  <c r="H235" i="2"/>
  <c r="K235" i="2"/>
  <c r="D235" i="2"/>
  <c r="E235" i="2"/>
  <c r="G227" i="2"/>
  <c r="O227" i="2"/>
  <c r="H227" i="2"/>
  <c r="P227" i="2"/>
  <c r="I227" i="2"/>
  <c r="Q227" i="2"/>
  <c r="J227" i="2"/>
  <c r="F227" i="2"/>
  <c r="K227" i="2"/>
  <c r="N227" i="2"/>
  <c r="L227" i="2"/>
  <c r="E227" i="2"/>
  <c r="M227" i="2"/>
  <c r="D227" i="2"/>
  <c r="G219" i="2"/>
  <c r="O219" i="2"/>
  <c r="H219" i="2"/>
  <c r="P219" i="2"/>
  <c r="I219" i="2"/>
  <c r="Q219" i="2"/>
  <c r="J219" i="2"/>
  <c r="F219" i="2"/>
  <c r="K219" i="2"/>
  <c r="N219" i="2"/>
  <c r="E219" i="2"/>
  <c r="L219" i="2"/>
  <c r="D219" i="2"/>
  <c r="M219" i="2"/>
  <c r="F211" i="2"/>
  <c r="N211" i="2"/>
  <c r="G211" i="2"/>
  <c r="O211" i="2"/>
  <c r="H211" i="2"/>
  <c r="P211" i="2"/>
  <c r="I211" i="2"/>
  <c r="Q211" i="2"/>
  <c r="J211" i="2"/>
  <c r="M211" i="2"/>
  <c r="L211" i="2"/>
  <c r="K211" i="2"/>
  <c r="E211" i="2"/>
  <c r="D211" i="2"/>
  <c r="H203" i="2"/>
  <c r="P203" i="2"/>
  <c r="K203" i="2"/>
  <c r="I203" i="2"/>
  <c r="J203" i="2"/>
  <c r="L203" i="2"/>
  <c r="M203" i="2"/>
  <c r="N203" i="2"/>
  <c r="O203" i="2"/>
  <c r="Q203" i="2"/>
  <c r="G203" i="2"/>
  <c r="F203" i="2"/>
  <c r="D203" i="2"/>
  <c r="E203" i="2"/>
  <c r="H195" i="2"/>
  <c r="P195" i="2"/>
  <c r="K195" i="2"/>
  <c r="I195" i="2"/>
  <c r="J195" i="2"/>
  <c r="L195" i="2"/>
  <c r="M195" i="2"/>
  <c r="N195" i="2"/>
  <c r="F195" i="2"/>
  <c r="G195" i="2"/>
  <c r="E195" i="2"/>
  <c r="O195" i="2"/>
  <c r="Q195" i="2"/>
  <c r="D195" i="2"/>
  <c r="F187" i="2"/>
  <c r="N187" i="2"/>
  <c r="H187" i="2"/>
  <c r="P187" i="2"/>
  <c r="K187" i="2"/>
  <c r="G187" i="2"/>
  <c r="I187" i="2"/>
  <c r="J187" i="2"/>
  <c r="L187" i="2"/>
  <c r="M187" i="2"/>
  <c r="O187" i="2"/>
  <c r="Q187" i="2"/>
  <c r="E187" i="2"/>
  <c r="D187" i="2"/>
  <c r="F179" i="2"/>
  <c r="N179" i="2"/>
  <c r="H179" i="2"/>
  <c r="P179" i="2"/>
  <c r="K179" i="2"/>
  <c r="L179" i="2"/>
  <c r="M179" i="2"/>
  <c r="O179" i="2"/>
  <c r="Q179" i="2"/>
  <c r="G179" i="2"/>
  <c r="I179" i="2"/>
  <c r="J179" i="2"/>
  <c r="E179" i="2"/>
  <c r="D179" i="2"/>
  <c r="M171" i="2"/>
  <c r="F171" i="2"/>
  <c r="N171" i="2"/>
  <c r="G171" i="2"/>
  <c r="O171" i="2"/>
  <c r="H171" i="2"/>
  <c r="P171" i="2"/>
  <c r="K171" i="2"/>
  <c r="I171" i="2"/>
  <c r="J171" i="2"/>
  <c r="L171" i="2"/>
  <c r="Q171" i="2"/>
  <c r="D171" i="2"/>
  <c r="E171" i="2"/>
  <c r="M163" i="2"/>
  <c r="F163" i="2"/>
  <c r="N163" i="2"/>
  <c r="G163" i="2"/>
  <c r="O163" i="2"/>
  <c r="H163" i="2"/>
  <c r="P163" i="2"/>
  <c r="K163" i="2"/>
  <c r="I163" i="2"/>
  <c r="J163" i="2"/>
  <c r="L163" i="2"/>
  <c r="Q163" i="2"/>
  <c r="E163" i="2"/>
  <c r="D163" i="2"/>
  <c r="L155" i="2"/>
  <c r="H155" i="2"/>
  <c r="P155" i="2"/>
  <c r="O155" i="2"/>
  <c r="F155" i="2"/>
  <c r="Q155" i="2"/>
  <c r="G155" i="2"/>
  <c r="I155" i="2"/>
  <c r="M155" i="2"/>
  <c r="K155" i="2"/>
  <c r="N155" i="2"/>
  <c r="J155" i="2"/>
  <c r="E155" i="2"/>
  <c r="D155" i="2"/>
  <c r="L147" i="2"/>
  <c r="H147" i="2"/>
  <c r="P147" i="2"/>
  <c r="O147" i="2"/>
  <c r="F147" i="2"/>
  <c r="Q147" i="2"/>
  <c r="G147" i="2"/>
  <c r="I147" i="2"/>
  <c r="M147" i="2"/>
  <c r="J147" i="2"/>
  <c r="N147" i="2"/>
  <c r="K147" i="2"/>
  <c r="E147" i="2"/>
  <c r="D147" i="2"/>
  <c r="L139" i="2"/>
  <c r="H139" i="2"/>
  <c r="P139" i="2"/>
  <c r="O139" i="2"/>
  <c r="F139" i="2"/>
  <c r="Q139" i="2"/>
  <c r="G139" i="2"/>
  <c r="I139" i="2"/>
  <c r="M139" i="2"/>
  <c r="J139" i="2"/>
  <c r="K139" i="2"/>
  <c r="N139" i="2"/>
  <c r="D139" i="2"/>
  <c r="E139" i="2"/>
  <c r="H131" i="2"/>
  <c r="P131" i="2"/>
  <c r="L131" i="2"/>
  <c r="N131" i="2"/>
  <c r="O131" i="2"/>
  <c r="I131" i="2"/>
  <c r="F131" i="2"/>
  <c r="G131" i="2"/>
  <c r="J131" i="2"/>
  <c r="K131" i="2"/>
  <c r="M131" i="2"/>
  <c r="E131" i="2"/>
  <c r="Q131" i="2"/>
  <c r="D131" i="2"/>
  <c r="H123" i="2"/>
  <c r="P123" i="2"/>
  <c r="I123" i="2"/>
  <c r="Q123" i="2"/>
  <c r="L123" i="2"/>
  <c r="J123" i="2"/>
  <c r="K123" i="2"/>
  <c r="O123" i="2"/>
  <c r="G123" i="2"/>
  <c r="M123" i="2"/>
  <c r="N123" i="2"/>
  <c r="F123" i="2"/>
  <c r="E123" i="2"/>
  <c r="D123" i="2"/>
  <c r="H115" i="2"/>
  <c r="P115" i="2"/>
  <c r="I115" i="2"/>
  <c r="Q115" i="2"/>
  <c r="L115" i="2"/>
  <c r="O115" i="2"/>
  <c r="J115" i="2"/>
  <c r="F115" i="2"/>
  <c r="G115" i="2"/>
  <c r="K115" i="2"/>
  <c r="M115" i="2"/>
  <c r="E115" i="2"/>
  <c r="N115" i="2"/>
  <c r="D115" i="2"/>
  <c r="H107" i="2"/>
  <c r="P107" i="2"/>
  <c r="I107" i="2"/>
  <c r="Q107" i="2"/>
  <c r="L107" i="2"/>
  <c r="J107" i="2"/>
  <c r="K107" i="2"/>
  <c r="O107" i="2"/>
  <c r="F107" i="2"/>
  <c r="N107" i="2"/>
  <c r="G107" i="2"/>
  <c r="M107" i="2"/>
  <c r="E107" i="2"/>
  <c r="D107" i="2"/>
  <c r="H99" i="2"/>
  <c r="P99" i="2"/>
  <c r="I99" i="2"/>
  <c r="Q99" i="2"/>
  <c r="J99" i="2"/>
  <c r="M99" i="2"/>
  <c r="N99" i="2"/>
  <c r="O99" i="2"/>
  <c r="F99" i="2"/>
  <c r="G99" i="2"/>
  <c r="K99" i="2"/>
  <c r="L99" i="2"/>
  <c r="E99" i="2"/>
  <c r="D99" i="2"/>
  <c r="H91" i="2"/>
  <c r="P91" i="2"/>
  <c r="I91" i="2"/>
  <c r="Q91" i="2"/>
  <c r="J91" i="2"/>
  <c r="M91" i="2"/>
  <c r="N91" i="2"/>
  <c r="O91" i="2"/>
  <c r="F91" i="2"/>
  <c r="L91" i="2"/>
  <c r="G91" i="2"/>
  <c r="K91" i="2"/>
  <c r="E91" i="2"/>
  <c r="D91" i="2"/>
  <c r="H83" i="2"/>
  <c r="P83" i="2"/>
  <c r="I83" i="2"/>
  <c r="Q83" i="2"/>
  <c r="J83" i="2"/>
  <c r="M83" i="2"/>
  <c r="N83" i="2"/>
  <c r="O83" i="2"/>
  <c r="F83" i="2"/>
  <c r="G83" i="2"/>
  <c r="K83" i="2"/>
  <c r="L83" i="2"/>
  <c r="E83" i="2"/>
  <c r="D83" i="2"/>
  <c r="G75" i="2"/>
  <c r="O75" i="2"/>
  <c r="I75" i="2"/>
  <c r="J75" i="2"/>
  <c r="K75" i="2"/>
  <c r="N75" i="2"/>
  <c r="Q75" i="2"/>
  <c r="F75" i="2"/>
  <c r="H75" i="2"/>
  <c r="P75" i="2"/>
  <c r="L75" i="2"/>
  <c r="M75" i="2"/>
  <c r="E75" i="2"/>
  <c r="D75" i="2"/>
  <c r="G67" i="2"/>
  <c r="O67" i="2"/>
  <c r="I67" i="2"/>
  <c r="Q67" i="2"/>
  <c r="L67" i="2"/>
  <c r="F67" i="2"/>
  <c r="H67" i="2"/>
  <c r="J67" i="2"/>
  <c r="N67" i="2"/>
  <c r="M67" i="2"/>
  <c r="P67" i="2"/>
  <c r="K67" i="2"/>
  <c r="E67" i="2"/>
  <c r="D67" i="2"/>
  <c r="G59" i="2"/>
  <c r="O59" i="2"/>
  <c r="I59" i="2"/>
  <c r="Q59" i="2"/>
  <c r="L59" i="2"/>
  <c r="M59" i="2"/>
  <c r="N59" i="2"/>
  <c r="P59" i="2"/>
  <c r="H59" i="2"/>
  <c r="F59" i="2"/>
  <c r="J59" i="2"/>
  <c r="K59" i="2"/>
  <c r="E59" i="2"/>
  <c r="D59" i="2"/>
  <c r="J51" i="2"/>
  <c r="M51" i="2"/>
  <c r="I51" i="2"/>
  <c r="K51" i="2"/>
  <c r="L51" i="2"/>
  <c r="F51" i="2"/>
  <c r="P51" i="2"/>
  <c r="G51" i="2"/>
  <c r="O51" i="2"/>
  <c r="Q51" i="2"/>
  <c r="N51" i="2"/>
  <c r="H51" i="2"/>
  <c r="E51" i="2"/>
  <c r="D51" i="2"/>
  <c r="J43" i="2"/>
  <c r="M43" i="2"/>
  <c r="F43" i="2"/>
  <c r="N43" i="2"/>
  <c r="O43" i="2"/>
  <c r="P43" i="2"/>
  <c r="Q43" i="2"/>
  <c r="I43" i="2"/>
  <c r="G43" i="2"/>
  <c r="H43" i="2"/>
  <c r="K43" i="2"/>
  <c r="L43" i="2"/>
  <c r="E43" i="2"/>
  <c r="D43" i="2"/>
  <c r="J35" i="2"/>
  <c r="M35" i="2"/>
  <c r="F35" i="2"/>
  <c r="N35" i="2"/>
  <c r="H35" i="2"/>
  <c r="I35" i="2"/>
  <c r="K35" i="2"/>
  <c r="P35" i="2"/>
  <c r="Q35" i="2"/>
  <c r="O35" i="2"/>
  <c r="G35" i="2"/>
  <c r="L35" i="2"/>
  <c r="E35" i="2"/>
  <c r="D35" i="2"/>
  <c r="J27" i="2"/>
  <c r="M27" i="2"/>
  <c r="F27" i="2"/>
  <c r="N27" i="2"/>
  <c r="O27" i="2"/>
  <c r="P27" i="2"/>
  <c r="Q27" i="2"/>
  <c r="I27" i="2"/>
  <c r="K27" i="2"/>
  <c r="H27" i="2"/>
  <c r="L27" i="2"/>
  <c r="G27" i="2"/>
  <c r="E27" i="2"/>
  <c r="D27" i="2"/>
  <c r="J19" i="2"/>
  <c r="M19" i="2"/>
  <c r="F19" i="2"/>
  <c r="N19" i="2"/>
  <c r="Q19" i="2"/>
  <c r="H19" i="2"/>
  <c r="I19" i="2"/>
  <c r="K19" i="2"/>
  <c r="P19" i="2"/>
  <c r="L19" i="2"/>
  <c r="G19" i="2"/>
  <c r="O19" i="2"/>
  <c r="E19" i="2"/>
  <c r="D19" i="2"/>
  <c r="J11" i="2"/>
  <c r="M11" i="2"/>
  <c r="F11" i="2"/>
  <c r="N11" i="2"/>
  <c r="K11" i="2"/>
  <c r="O11" i="2"/>
  <c r="P11" i="2"/>
  <c r="Q11" i="2"/>
  <c r="I11" i="2"/>
  <c r="G11" i="2"/>
  <c r="L11" i="2"/>
  <c r="H11" i="2"/>
  <c r="E11" i="2"/>
  <c r="D11" i="2"/>
  <c r="J3" i="2"/>
  <c r="L3" i="2"/>
  <c r="M3" i="2"/>
  <c r="F3" i="2"/>
  <c r="N3" i="2"/>
  <c r="I3" i="2"/>
  <c r="Q3" i="2"/>
  <c r="P3" i="2"/>
  <c r="G3" i="2"/>
  <c r="O3" i="2"/>
  <c r="K3" i="2"/>
  <c r="H3" i="2"/>
  <c r="E3" i="2"/>
  <c r="D3" i="2"/>
  <c r="I279" i="2"/>
  <c r="Q279" i="2"/>
  <c r="F279" i="2"/>
  <c r="G279" i="2"/>
  <c r="P279" i="2"/>
  <c r="H279" i="2"/>
  <c r="J279" i="2"/>
  <c r="K279" i="2"/>
  <c r="N279" i="2"/>
  <c r="L279" i="2"/>
  <c r="M279" i="2"/>
  <c r="O279" i="2"/>
  <c r="E279" i="2"/>
  <c r="D279" i="2"/>
  <c r="I231" i="2"/>
  <c r="Q231" i="2"/>
  <c r="J231" i="2"/>
  <c r="G231" i="2"/>
  <c r="H231" i="2"/>
  <c r="K231" i="2"/>
  <c r="L231" i="2"/>
  <c r="M231" i="2"/>
  <c r="F231" i="2"/>
  <c r="P231" i="2"/>
  <c r="N231" i="2"/>
  <c r="O231" i="2"/>
  <c r="E231" i="2"/>
  <c r="D231" i="2"/>
  <c r="F183" i="2"/>
  <c r="N183" i="2"/>
  <c r="H183" i="2"/>
  <c r="P183" i="2"/>
  <c r="K183" i="2"/>
  <c r="O183" i="2"/>
  <c r="Q183" i="2"/>
  <c r="G183" i="2"/>
  <c r="I183" i="2"/>
  <c r="M183" i="2"/>
  <c r="L183" i="2"/>
  <c r="D183" i="2"/>
  <c r="J183" i="2"/>
  <c r="E183" i="2"/>
  <c r="L143" i="2"/>
  <c r="H143" i="2"/>
  <c r="P143" i="2"/>
  <c r="J143" i="2"/>
  <c r="K143" i="2"/>
  <c r="M143" i="2"/>
  <c r="N143" i="2"/>
  <c r="G143" i="2"/>
  <c r="O143" i="2"/>
  <c r="Q143" i="2"/>
  <c r="F143" i="2"/>
  <c r="I143" i="2"/>
  <c r="D143" i="2"/>
  <c r="E143" i="2"/>
  <c r="H95" i="2"/>
  <c r="P95" i="2"/>
  <c r="I95" i="2"/>
  <c r="Q95" i="2"/>
  <c r="J95" i="2"/>
  <c r="M95" i="2"/>
  <c r="N95" i="2"/>
  <c r="O95" i="2"/>
  <c r="F95" i="2"/>
  <c r="G95" i="2"/>
  <c r="L95" i="2"/>
  <c r="K95" i="2"/>
  <c r="E95" i="2"/>
  <c r="D95" i="2"/>
  <c r="J55" i="2"/>
  <c r="M55" i="2"/>
  <c r="O55" i="2"/>
  <c r="G55" i="2"/>
  <c r="Q55" i="2"/>
  <c r="K55" i="2"/>
  <c r="N55" i="2"/>
  <c r="P55" i="2"/>
  <c r="H55" i="2"/>
  <c r="L55" i="2"/>
  <c r="I55" i="2"/>
  <c r="F55" i="2"/>
  <c r="D55" i="2"/>
  <c r="E55" i="2"/>
  <c r="J15" i="2"/>
  <c r="M15" i="2"/>
  <c r="F15" i="2"/>
  <c r="N15" i="2"/>
  <c r="O15" i="2"/>
  <c r="Q15" i="2"/>
  <c r="G15" i="2"/>
  <c r="H15" i="2"/>
  <c r="L15" i="2"/>
  <c r="I15" i="2"/>
  <c r="K15" i="2"/>
  <c r="P15" i="2"/>
  <c r="D15" i="2"/>
  <c r="E15" i="2"/>
  <c r="F298" i="2"/>
  <c r="N298" i="2"/>
  <c r="H298" i="2"/>
  <c r="P298" i="2"/>
  <c r="K298" i="2"/>
  <c r="G298" i="2"/>
  <c r="I298" i="2"/>
  <c r="J298" i="2"/>
  <c r="D298" i="2"/>
  <c r="L298" i="2"/>
  <c r="Q298" i="2"/>
  <c r="M298" i="2"/>
  <c r="O298" i="2"/>
  <c r="E298" i="2"/>
  <c r="F290" i="2"/>
  <c r="N290" i="2"/>
  <c r="H290" i="2"/>
  <c r="P290" i="2"/>
  <c r="K290" i="2"/>
  <c r="L290" i="2"/>
  <c r="M290" i="2"/>
  <c r="O290" i="2"/>
  <c r="Q290" i="2"/>
  <c r="D290" i="2"/>
  <c r="J290" i="2"/>
  <c r="E290" i="2"/>
  <c r="G290" i="2"/>
  <c r="I290" i="2"/>
  <c r="M282" i="2"/>
  <c r="F282" i="2"/>
  <c r="N282" i="2"/>
  <c r="H282" i="2"/>
  <c r="P282" i="2"/>
  <c r="K282" i="2"/>
  <c r="O282" i="2"/>
  <c r="Q282" i="2"/>
  <c r="E282" i="2"/>
  <c r="D282" i="2"/>
  <c r="G282" i="2"/>
  <c r="L282" i="2"/>
  <c r="I282" i="2"/>
  <c r="J282" i="2"/>
  <c r="M274" i="2"/>
  <c r="K274" i="2"/>
  <c r="L274" i="2"/>
  <c r="N274" i="2"/>
  <c r="F274" i="2"/>
  <c r="O274" i="2"/>
  <c r="G274" i="2"/>
  <c r="P274" i="2"/>
  <c r="J274" i="2"/>
  <c r="H274" i="2"/>
  <c r="I274" i="2"/>
  <c r="E274" i="2"/>
  <c r="D274" i="2"/>
  <c r="Q274" i="2"/>
  <c r="M266" i="2"/>
  <c r="F266" i="2"/>
  <c r="N266" i="2"/>
  <c r="O266" i="2"/>
  <c r="P266" i="2"/>
  <c r="G266" i="2"/>
  <c r="Q266" i="2"/>
  <c r="H266" i="2"/>
  <c r="I266" i="2"/>
  <c r="L266" i="2"/>
  <c r="D266" i="2"/>
  <c r="K266" i="2"/>
  <c r="E266" i="2"/>
  <c r="J266" i="2"/>
  <c r="M258" i="2"/>
  <c r="F258" i="2"/>
  <c r="N258" i="2"/>
  <c r="O258" i="2"/>
  <c r="P258" i="2"/>
  <c r="G258" i="2"/>
  <c r="Q258" i="2"/>
  <c r="H258" i="2"/>
  <c r="I258" i="2"/>
  <c r="L258" i="2"/>
  <c r="D258" i="2"/>
  <c r="J258" i="2"/>
  <c r="E258" i="2"/>
  <c r="K258" i="2"/>
  <c r="M250" i="2"/>
  <c r="F250" i="2"/>
  <c r="N250" i="2"/>
  <c r="O250" i="2"/>
  <c r="P250" i="2"/>
  <c r="G250" i="2"/>
  <c r="Q250" i="2"/>
  <c r="H250" i="2"/>
  <c r="I250" i="2"/>
  <c r="L250" i="2"/>
  <c r="E250" i="2"/>
  <c r="J250" i="2"/>
  <c r="K250" i="2"/>
  <c r="D250" i="2"/>
  <c r="M242" i="2"/>
  <c r="F242" i="2"/>
  <c r="N242" i="2"/>
  <c r="O242" i="2"/>
  <c r="P242" i="2"/>
  <c r="G242" i="2"/>
  <c r="Q242" i="2"/>
  <c r="H242" i="2"/>
  <c r="I242" i="2"/>
  <c r="L242" i="2"/>
  <c r="J242" i="2"/>
  <c r="K242" i="2"/>
  <c r="E242" i="2"/>
  <c r="D242" i="2"/>
  <c r="M234" i="2"/>
  <c r="F234" i="2"/>
  <c r="N234" i="2"/>
  <c r="O234" i="2"/>
  <c r="P234" i="2"/>
  <c r="G234" i="2"/>
  <c r="Q234" i="2"/>
  <c r="H234" i="2"/>
  <c r="I234" i="2"/>
  <c r="L234" i="2"/>
  <c r="D234" i="2"/>
  <c r="K234" i="2"/>
  <c r="J234" i="2"/>
  <c r="E234" i="2"/>
  <c r="K226" i="2"/>
  <c r="L226" i="2"/>
  <c r="M226" i="2"/>
  <c r="F226" i="2"/>
  <c r="N226" i="2"/>
  <c r="O226" i="2"/>
  <c r="P226" i="2"/>
  <c r="Q226" i="2"/>
  <c r="G226" i="2"/>
  <c r="J226" i="2"/>
  <c r="D226" i="2"/>
  <c r="I226" i="2"/>
  <c r="E226" i="2"/>
  <c r="H226" i="2"/>
  <c r="K218" i="2"/>
  <c r="L218" i="2"/>
  <c r="M218" i="2"/>
  <c r="F218" i="2"/>
  <c r="N218" i="2"/>
  <c r="O218" i="2"/>
  <c r="P218" i="2"/>
  <c r="Q218" i="2"/>
  <c r="G218" i="2"/>
  <c r="J218" i="2"/>
  <c r="E218" i="2"/>
  <c r="H218" i="2"/>
  <c r="I218" i="2"/>
  <c r="D218" i="2"/>
  <c r="J210" i="2"/>
  <c r="K210" i="2"/>
  <c r="L210" i="2"/>
  <c r="M210" i="2"/>
  <c r="F210" i="2"/>
  <c r="N210" i="2"/>
  <c r="G210" i="2"/>
  <c r="H210" i="2"/>
  <c r="I210" i="2"/>
  <c r="O210" i="2"/>
  <c r="P210" i="2"/>
  <c r="Q210" i="2"/>
  <c r="E210" i="2"/>
  <c r="D210" i="2"/>
  <c r="L202" i="2"/>
  <c r="G202" i="2"/>
  <c r="O202" i="2"/>
  <c r="J202" i="2"/>
  <c r="K202" i="2"/>
  <c r="M202" i="2"/>
  <c r="N202" i="2"/>
  <c r="P202" i="2"/>
  <c r="F202" i="2"/>
  <c r="H202" i="2"/>
  <c r="I202" i="2"/>
  <c r="Q202" i="2"/>
  <c r="D202" i="2"/>
  <c r="E202" i="2"/>
  <c r="L194" i="2"/>
  <c r="G194" i="2"/>
  <c r="O194" i="2"/>
  <c r="J194" i="2"/>
  <c r="K194" i="2"/>
  <c r="M194" i="2"/>
  <c r="N194" i="2"/>
  <c r="P194" i="2"/>
  <c r="H194" i="2"/>
  <c r="I194" i="2"/>
  <c r="Q194" i="2"/>
  <c r="F194" i="2"/>
  <c r="D194" i="2"/>
  <c r="E194" i="2"/>
  <c r="J186" i="2"/>
  <c r="L186" i="2"/>
  <c r="G186" i="2"/>
  <c r="O186" i="2"/>
  <c r="Q186" i="2"/>
  <c r="F186" i="2"/>
  <c r="H186" i="2"/>
  <c r="I186" i="2"/>
  <c r="K186" i="2"/>
  <c r="N186" i="2"/>
  <c r="P186" i="2"/>
  <c r="M186" i="2"/>
  <c r="E186" i="2"/>
  <c r="D186" i="2"/>
  <c r="J178" i="2"/>
  <c r="K178" i="2"/>
  <c r="L178" i="2"/>
  <c r="G178" i="2"/>
  <c r="O178" i="2"/>
  <c r="I178" i="2"/>
  <c r="M178" i="2"/>
  <c r="N178" i="2"/>
  <c r="P178" i="2"/>
  <c r="Q178" i="2"/>
  <c r="F178" i="2"/>
  <c r="H178" i="2"/>
  <c r="E178" i="2"/>
  <c r="D178" i="2"/>
  <c r="I170" i="2"/>
  <c r="Q170" i="2"/>
  <c r="J170" i="2"/>
  <c r="K170" i="2"/>
  <c r="L170" i="2"/>
  <c r="G170" i="2"/>
  <c r="O170" i="2"/>
  <c r="H170" i="2"/>
  <c r="M170" i="2"/>
  <c r="N170" i="2"/>
  <c r="P170" i="2"/>
  <c r="F170" i="2"/>
  <c r="D170" i="2"/>
  <c r="E170" i="2"/>
  <c r="I162" i="2"/>
  <c r="Q162" i="2"/>
  <c r="J162" i="2"/>
  <c r="K162" i="2"/>
  <c r="L162" i="2"/>
  <c r="G162" i="2"/>
  <c r="O162" i="2"/>
  <c r="F162" i="2"/>
  <c r="H162" i="2"/>
  <c r="M162" i="2"/>
  <c r="D162" i="2"/>
  <c r="P162" i="2"/>
  <c r="E162" i="2"/>
  <c r="N162" i="2"/>
  <c r="H154" i="2"/>
  <c r="P154" i="2"/>
  <c r="L154" i="2"/>
  <c r="F154" i="2"/>
  <c r="Q154" i="2"/>
  <c r="G154" i="2"/>
  <c r="I154" i="2"/>
  <c r="J154" i="2"/>
  <c r="N154" i="2"/>
  <c r="K154" i="2"/>
  <c r="M154" i="2"/>
  <c r="O154" i="2"/>
  <c r="E154" i="2"/>
  <c r="D154" i="2"/>
  <c r="H146" i="2"/>
  <c r="P146" i="2"/>
  <c r="L146" i="2"/>
  <c r="F146" i="2"/>
  <c r="Q146" i="2"/>
  <c r="G146" i="2"/>
  <c r="I146" i="2"/>
  <c r="J146" i="2"/>
  <c r="N146" i="2"/>
  <c r="K146" i="2"/>
  <c r="M146" i="2"/>
  <c r="O146" i="2"/>
  <c r="E146" i="2"/>
  <c r="D146" i="2"/>
  <c r="H138" i="2"/>
  <c r="P138" i="2"/>
  <c r="L138" i="2"/>
  <c r="F138" i="2"/>
  <c r="Q138" i="2"/>
  <c r="G138" i="2"/>
  <c r="I138" i="2"/>
  <c r="J138" i="2"/>
  <c r="N138" i="2"/>
  <c r="O138" i="2"/>
  <c r="K138" i="2"/>
  <c r="D138" i="2"/>
  <c r="M138" i="2"/>
  <c r="E138" i="2"/>
  <c r="L130" i="2"/>
  <c r="H130" i="2"/>
  <c r="P130" i="2"/>
  <c r="O130" i="2"/>
  <c r="F130" i="2"/>
  <c r="Q130" i="2"/>
  <c r="J130" i="2"/>
  <c r="G130" i="2"/>
  <c r="M130" i="2"/>
  <c r="I130" i="2"/>
  <c r="K130" i="2"/>
  <c r="N130" i="2"/>
  <c r="D130" i="2"/>
  <c r="E130" i="2"/>
  <c r="L122" i="2"/>
  <c r="M122" i="2"/>
  <c r="H122" i="2"/>
  <c r="P122" i="2"/>
  <c r="I122" i="2"/>
  <c r="J122" i="2"/>
  <c r="O122" i="2"/>
  <c r="F122" i="2"/>
  <c r="G122" i="2"/>
  <c r="K122" i="2"/>
  <c r="N122" i="2"/>
  <c r="Q122" i="2"/>
  <c r="E122" i="2"/>
  <c r="D122" i="2"/>
  <c r="L114" i="2"/>
  <c r="M114" i="2"/>
  <c r="H114" i="2"/>
  <c r="P114" i="2"/>
  <c r="O114" i="2"/>
  <c r="Q114" i="2"/>
  <c r="I114" i="2"/>
  <c r="N114" i="2"/>
  <c r="F114" i="2"/>
  <c r="K114" i="2"/>
  <c r="G114" i="2"/>
  <c r="J114" i="2"/>
  <c r="D114" i="2"/>
  <c r="E114" i="2"/>
  <c r="L106" i="2"/>
  <c r="M106" i="2"/>
  <c r="H106" i="2"/>
  <c r="P106" i="2"/>
  <c r="I106" i="2"/>
  <c r="J106" i="2"/>
  <c r="O106" i="2"/>
  <c r="G106" i="2"/>
  <c r="K106" i="2"/>
  <c r="N106" i="2"/>
  <c r="Q106" i="2"/>
  <c r="F106" i="2"/>
  <c r="D106" i="2"/>
  <c r="E106" i="2"/>
  <c r="L98" i="2"/>
  <c r="M98" i="2"/>
  <c r="F98" i="2"/>
  <c r="N98" i="2"/>
  <c r="I98" i="2"/>
  <c r="Q98" i="2"/>
  <c r="J98" i="2"/>
  <c r="K98" i="2"/>
  <c r="G98" i="2"/>
  <c r="P98" i="2"/>
  <c r="H98" i="2"/>
  <c r="O98" i="2"/>
  <c r="E98" i="2"/>
  <c r="D98" i="2"/>
  <c r="L90" i="2"/>
  <c r="M90" i="2"/>
  <c r="F90" i="2"/>
  <c r="N90" i="2"/>
  <c r="I90" i="2"/>
  <c r="Q90" i="2"/>
  <c r="J90" i="2"/>
  <c r="K90" i="2"/>
  <c r="O90" i="2"/>
  <c r="P90" i="2"/>
  <c r="G90" i="2"/>
  <c r="H90" i="2"/>
  <c r="D90" i="2"/>
  <c r="E90" i="2"/>
  <c r="L82" i="2"/>
  <c r="M82" i="2"/>
  <c r="F82" i="2"/>
  <c r="N82" i="2"/>
  <c r="I82" i="2"/>
  <c r="Q82" i="2"/>
  <c r="J82" i="2"/>
  <c r="K82" i="2"/>
  <c r="G82" i="2"/>
  <c r="H82" i="2"/>
  <c r="O82" i="2"/>
  <c r="P82" i="2"/>
  <c r="E82" i="2"/>
  <c r="D82" i="2"/>
  <c r="K74" i="2"/>
  <c r="L74" i="2"/>
  <c r="M74" i="2"/>
  <c r="N74" i="2"/>
  <c r="H74" i="2"/>
  <c r="Q74" i="2"/>
  <c r="J74" i="2"/>
  <c r="P74" i="2"/>
  <c r="I74" i="2"/>
  <c r="F74" i="2"/>
  <c r="G74" i="2"/>
  <c r="O74" i="2"/>
  <c r="E74" i="2"/>
  <c r="D74" i="2"/>
  <c r="K66" i="2"/>
  <c r="M66" i="2"/>
  <c r="H66" i="2"/>
  <c r="P66" i="2"/>
  <c r="F66" i="2"/>
  <c r="G66" i="2"/>
  <c r="I66" i="2"/>
  <c r="N66" i="2"/>
  <c r="Q66" i="2"/>
  <c r="O66" i="2"/>
  <c r="J66" i="2"/>
  <c r="L66" i="2"/>
  <c r="D66" i="2"/>
  <c r="E66" i="2"/>
  <c r="F58" i="2"/>
  <c r="I58" i="2"/>
  <c r="K58" i="2"/>
  <c r="M58" i="2"/>
  <c r="G58" i="2"/>
  <c r="P58" i="2"/>
  <c r="L58" i="2"/>
  <c r="N58" i="2"/>
  <c r="O58" i="2"/>
  <c r="J58" i="2"/>
  <c r="H58" i="2"/>
  <c r="Q58" i="2"/>
  <c r="E58" i="2"/>
  <c r="D58" i="2"/>
  <c r="F50" i="2"/>
  <c r="N50" i="2"/>
  <c r="I50" i="2"/>
  <c r="Q50" i="2"/>
  <c r="K50" i="2"/>
  <c r="L50" i="2"/>
  <c r="M50" i="2"/>
  <c r="G50" i="2"/>
  <c r="O50" i="2"/>
  <c r="P50" i="2"/>
  <c r="H50" i="2"/>
  <c r="J50" i="2"/>
  <c r="D50" i="2"/>
  <c r="E50" i="2"/>
  <c r="F42" i="2"/>
  <c r="N42" i="2"/>
  <c r="I42" i="2"/>
  <c r="Q42" i="2"/>
  <c r="J42" i="2"/>
  <c r="M42" i="2"/>
  <c r="O42" i="2"/>
  <c r="P42" i="2"/>
  <c r="H42" i="2"/>
  <c r="K42" i="2"/>
  <c r="G42" i="2"/>
  <c r="L42" i="2"/>
  <c r="D42" i="2"/>
  <c r="E42" i="2"/>
  <c r="F34" i="2"/>
  <c r="N34" i="2"/>
  <c r="I34" i="2"/>
  <c r="Q34" i="2"/>
  <c r="J34" i="2"/>
  <c r="G34" i="2"/>
  <c r="H34" i="2"/>
  <c r="K34" i="2"/>
  <c r="O34" i="2"/>
  <c r="L34" i="2"/>
  <c r="M34" i="2"/>
  <c r="P34" i="2"/>
  <c r="E34" i="2"/>
  <c r="D34" i="2"/>
  <c r="F26" i="2"/>
  <c r="N26" i="2"/>
  <c r="I26" i="2"/>
  <c r="Q26" i="2"/>
  <c r="J26" i="2"/>
  <c r="M26" i="2"/>
  <c r="O26" i="2"/>
  <c r="P26" i="2"/>
  <c r="H26" i="2"/>
  <c r="G26" i="2"/>
  <c r="K26" i="2"/>
  <c r="L26" i="2"/>
  <c r="D26" i="2"/>
  <c r="E26" i="2"/>
  <c r="F18" i="2"/>
  <c r="N18" i="2"/>
  <c r="I18" i="2"/>
  <c r="Q18" i="2"/>
  <c r="J18" i="2"/>
  <c r="P18" i="2"/>
  <c r="G18" i="2"/>
  <c r="H18" i="2"/>
  <c r="K18" i="2"/>
  <c r="O18" i="2"/>
  <c r="L18" i="2"/>
  <c r="M18" i="2"/>
  <c r="E18" i="2"/>
  <c r="D18" i="2"/>
  <c r="F10" i="2"/>
  <c r="N10" i="2"/>
  <c r="H10" i="2"/>
  <c r="I10" i="2"/>
  <c r="Q10" i="2"/>
  <c r="J10" i="2"/>
  <c r="K10" i="2"/>
  <c r="M10" i="2"/>
  <c r="O10" i="2"/>
  <c r="P10" i="2"/>
  <c r="G10" i="2"/>
  <c r="L10" i="2"/>
  <c r="E10" i="2"/>
  <c r="D10" i="2"/>
  <c r="I271" i="2"/>
  <c r="Q271" i="2"/>
  <c r="K271" i="2"/>
  <c r="L271" i="2"/>
  <c r="M271" i="2"/>
  <c r="N271" i="2"/>
  <c r="F271" i="2"/>
  <c r="O271" i="2"/>
  <c r="J271" i="2"/>
  <c r="E271" i="2"/>
  <c r="G271" i="2"/>
  <c r="H271" i="2"/>
  <c r="P271" i="2"/>
  <c r="D271" i="2"/>
  <c r="G223" i="2"/>
  <c r="O223" i="2"/>
  <c r="H223" i="2"/>
  <c r="P223" i="2"/>
  <c r="I223" i="2"/>
  <c r="Q223" i="2"/>
  <c r="J223" i="2"/>
  <c r="F223" i="2"/>
  <c r="K223" i="2"/>
  <c r="N223" i="2"/>
  <c r="L223" i="2"/>
  <c r="M223" i="2"/>
  <c r="E223" i="2"/>
  <c r="D223" i="2"/>
  <c r="M175" i="2"/>
  <c r="F175" i="2"/>
  <c r="N175" i="2"/>
  <c r="G175" i="2"/>
  <c r="O175" i="2"/>
  <c r="H175" i="2"/>
  <c r="P175" i="2"/>
  <c r="K175" i="2"/>
  <c r="L175" i="2"/>
  <c r="Q175" i="2"/>
  <c r="I175" i="2"/>
  <c r="J175" i="2"/>
  <c r="D175" i="2"/>
  <c r="E175" i="2"/>
  <c r="H127" i="2"/>
  <c r="P127" i="2"/>
  <c r="L127" i="2"/>
  <c r="I127" i="2"/>
  <c r="J127" i="2"/>
  <c r="N127" i="2"/>
  <c r="Q127" i="2"/>
  <c r="F127" i="2"/>
  <c r="G127" i="2"/>
  <c r="O127" i="2"/>
  <c r="K127" i="2"/>
  <c r="M127" i="2"/>
  <c r="D127" i="2"/>
  <c r="E127" i="2"/>
  <c r="H87" i="2"/>
  <c r="P87" i="2"/>
  <c r="I87" i="2"/>
  <c r="Q87" i="2"/>
  <c r="J87" i="2"/>
  <c r="M87" i="2"/>
  <c r="N87" i="2"/>
  <c r="O87" i="2"/>
  <c r="F87" i="2"/>
  <c r="K87" i="2"/>
  <c r="G87" i="2"/>
  <c r="L87" i="2"/>
  <c r="D87" i="2"/>
  <c r="E87" i="2"/>
  <c r="J39" i="2"/>
  <c r="M39" i="2"/>
  <c r="F39" i="2"/>
  <c r="N39" i="2"/>
  <c r="K39" i="2"/>
  <c r="L39" i="2"/>
  <c r="O39" i="2"/>
  <c r="G39" i="2"/>
  <c r="H39" i="2"/>
  <c r="Q39" i="2"/>
  <c r="I39" i="2"/>
  <c r="P39" i="2"/>
  <c r="D39" i="2"/>
  <c r="E39" i="2"/>
  <c r="J7" i="2"/>
  <c r="L7" i="2"/>
  <c r="M7" i="2"/>
  <c r="F7" i="2"/>
  <c r="N7" i="2"/>
  <c r="I7" i="2"/>
  <c r="Q7" i="2"/>
  <c r="K7" i="2"/>
  <c r="P7" i="2"/>
  <c r="H7" i="2"/>
  <c r="G7" i="2"/>
  <c r="O7" i="2"/>
  <c r="E7" i="2"/>
  <c r="D7" i="2"/>
  <c r="J297" i="2"/>
  <c r="L297" i="2"/>
  <c r="G297" i="2"/>
  <c r="O297" i="2"/>
  <c r="Q297" i="2"/>
  <c r="F297" i="2"/>
  <c r="H297" i="2"/>
  <c r="D297" i="2"/>
  <c r="I297" i="2"/>
  <c r="K297" i="2"/>
  <c r="E297" i="2"/>
  <c r="P297" i="2"/>
  <c r="N297" i="2"/>
  <c r="M297" i="2"/>
  <c r="J289" i="2"/>
  <c r="L289" i="2"/>
  <c r="G289" i="2"/>
  <c r="O289" i="2"/>
  <c r="K289" i="2"/>
  <c r="M289" i="2"/>
  <c r="N289" i="2"/>
  <c r="D289" i="2"/>
  <c r="P289" i="2"/>
  <c r="Q289" i="2"/>
  <c r="I289" i="2"/>
  <c r="E289" i="2"/>
  <c r="H289" i="2"/>
  <c r="F289" i="2"/>
  <c r="I281" i="2"/>
  <c r="Q281" i="2"/>
  <c r="J281" i="2"/>
  <c r="K281" i="2"/>
  <c r="L281" i="2"/>
  <c r="G281" i="2"/>
  <c r="O281" i="2"/>
  <c r="H281" i="2"/>
  <c r="E281" i="2"/>
  <c r="M281" i="2"/>
  <c r="N281" i="2"/>
  <c r="D281" i="2"/>
  <c r="P281" i="2"/>
  <c r="F281" i="2"/>
  <c r="I273" i="2"/>
  <c r="Q273" i="2"/>
  <c r="N273" i="2"/>
  <c r="F273" i="2"/>
  <c r="O273" i="2"/>
  <c r="G273" i="2"/>
  <c r="P273" i="2"/>
  <c r="H273" i="2"/>
  <c r="J273" i="2"/>
  <c r="M273" i="2"/>
  <c r="K273" i="2"/>
  <c r="L273" i="2"/>
  <c r="E273" i="2"/>
  <c r="D273" i="2"/>
  <c r="I265" i="2"/>
  <c r="Q265" i="2"/>
  <c r="J265" i="2"/>
  <c r="O265" i="2"/>
  <c r="F265" i="2"/>
  <c r="P265" i="2"/>
  <c r="G265" i="2"/>
  <c r="H265" i="2"/>
  <c r="K265" i="2"/>
  <c r="N265" i="2"/>
  <c r="D265" i="2"/>
  <c r="L265" i="2"/>
  <c r="E265" i="2"/>
  <c r="M265" i="2"/>
  <c r="I257" i="2"/>
  <c r="Q257" i="2"/>
  <c r="J257" i="2"/>
  <c r="O257" i="2"/>
  <c r="F257" i="2"/>
  <c r="P257" i="2"/>
  <c r="G257" i="2"/>
  <c r="H257" i="2"/>
  <c r="K257" i="2"/>
  <c r="N257" i="2"/>
  <c r="L257" i="2"/>
  <c r="D257" i="2"/>
  <c r="M257" i="2"/>
  <c r="E257" i="2"/>
  <c r="I249" i="2"/>
  <c r="Q249" i="2"/>
  <c r="J249" i="2"/>
  <c r="O249" i="2"/>
  <c r="F249" i="2"/>
  <c r="P249" i="2"/>
  <c r="G249" i="2"/>
  <c r="H249" i="2"/>
  <c r="K249" i="2"/>
  <c r="N249" i="2"/>
  <c r="L249" i="2"/>
  <c r="E249" i="2"/>
  <c r="M249" i="2"/>
  <c r="D249" i="2"/>
  <c r="I241" i="2"/>
  <c r="Q241" i="2"/>
  <c r="J241" i="2"/>
  <c r="O241" i="2"/>
  <c r="F241" i="2"/>
  <c r="P241" i="2"/>
  <c r="G241" i="2"/>
  <c r="H241" i="2"/>
  <c r="K241" i="2"/>
  <c r="N241" i="2"/>
  <c r="E241" i="2"/>
  <c r="D241" i="2"/>
  <c r="M241" i="2"/>
  <c r="L241" i="2"/>
  <c r="I233" i="2"/>
  <c r="Q233" i="2"/>
  <c r="J233" i="2"/>
  <c r="O233" i="2"/>
  <c r="F233" i="2"/>
  <c r="P233" i="2"/>
  <c r="G233" i="2"/>
  <c r="H233" i="2"/>
  <c r="K233" i="2"/>
  <c r="N233" i="2"/>
  <c r="D233" i="2"/>
  <c r="L233" i="2"/>
  <c r="E233" i="2"/>
  <c r="M233" i="2"/>
  <c r="G225" i="2"/>
  <c r="O225" i="2"/>
  <c r="H225" i="2"/>
  <c r="P225" i="2"/>
  <c r="I225" i="2"/>
  <c r="Q225" i="2"/>
  <c r="J225" i="2"/>
  <c r="K225" i="2"/>
  <c r="L225" i="2"/>
  <c r="M225" i="2"/>
  <c r="N225" i="2"/>
  <c r="F225" i="2"/>
  <c r="D225" i="2"/>
  <c r="E225" i="2"/>
  <c r="G217" i="2"/>
  <c r="O217" i="2"/>
  <c r="H217" i="2"/>
  <c r="P217" i="2"/>
  <c r="I217" i="2"/>
  <c r="Q217" i="2"/>
  <c r="J217" i="2"/>
  <c r="K217" i="2"/>
  <c r="L217" i="2"/>
  <c r="M217" i="2"/>
  <c r="N217" i="2"/>
  <c r="F217" i="2"/>
  <c r="E217" i="2"/>
  <c r="D217" i="2"/>
  <c r="F209" i="2"/>
  <c r="N209" i="2"/>
  <c r="G209" i="2"/>
  <c r="O209" i="2"/>
  <c r="H209" i="2"/>
  <c r="P209" i="2"/>
  <c r="I209" i="2"/>
  <c r="Q209" i="2"/>
  <c r="J209" i="2"/>
  <c r="M209" i="2"/>
  <c r="E209" i="2"/>
  <c r="D209" i="2"/>
  <c r="L209" i="2"/>
  <c r="K209" i="2"/>
  <c r="H201" i="2"/>
  <c r="P201" i="2"/>
  <c r="K201" i="2"/>
  <c r="L201" i="2"/>
  <c r="M201" i="2"/>
  <c r="N201" i="2"/>
  <c r="O201" i="2"/>
  <c r="F201" i="2"/>
  <c r="Q201" i="2"/>
  <c r="I201" i="2"/>
  <c r="J201" i="2"/>
  <c r="G201" i="2"/>
  <c r="D201" i="2"/>
  <c r="E201" i="2"/>
  <c r="H193" i="2"/>
  <c r="P193" i="2"/>
  <c r="K193" i="2"/>
  <c r="L193" i="2"/>
  <c r="M193" i="2"/>
  <c r="N193" i="2"/>
  <c r="O193" i="2"/>
  <c r="F193" i="2"/>
  <c r="Q193" i="2"/>
  <c r="G193" i="2"/>
  <c r="I193" i="2"/>
  <c r="J193" i="2"/>
  <c r="D193" i="2"/>
  <c r="E193" i="2"/>
  <c r="F185" i="2"/>
  <c r="N185" i="2"/>
  <c r="H185" i="2"/>
  <c r="P185" i="2"/>
  <c r="K185" i="2"/>
  <c r="Q185" i="2"/>
  <c r="G185" i="2"/>
  <c r="I185" i="2"/>
  <c r="J185" i="2"/>
  <c r="L185" i="2"/>
  <c r="E185" i="2"/>
  <c r="M185" i="2"/>
  <c r="D185" i="2"/>
  <c r="O185" i="2"/>
  <c r="F177" i="2"/>
  <c r="N177" i="2"/>
  <c r="G177" i="2"/>
  <c r="O177" i="2"/>
  <c r="H177" i="2"/>
  <c r="P177" i="2"/>
  <c r="K177" i="2"/>
  <c r="I177" i="2"/>
  <c r="J177" i="2"/>
  <c r="L177" i="2"/>
  <c r="M177" i="2"/>
  <c r="Q177" i="2"/>
  <c r="E177" i="2"/>
  <c r="D177" i="2"/>
  <c r="M169" i="2"/>
  <c r="F169" i="2"/>
  <c r="N169" i="2"/>
  <c r="G169" i="2"/>
  <c r="O169" i="2"/>
  <c r="H169" i="2"/>
  <c r="P169" i="2"/>
  <c r="K169" i="2"/>
  <c r="I169" i="2"/>
  <c r="J169" i="2"/>
  <c r="L169" i="2"/>
  <c r="Q169" i="2"/>
  <c r="D169" i="2"/>
  <c r="E169" i="2"/>
  <c r="M161" i="2"/>
  <c r="F161" i="2"/>
  <c r="N161" i="2"/>
  <c r="G161" i="2"/>
  <c r="O161" i="2"/>
  <c r="H161" i="2"/>
  <c r="P161" i="2"/>
  <c r="K161" i="2"/>
  <c r="J161" i="2"/>
  <c r="L161" i="2"/>
  <c r="Q161" i="2"/>
  <c r="I161" i="2"/>
  <c r="D161" i="2"/>
  <c r="E161" i="2"/>
  <c r="L153" i="2"/>
  <c r="H153" i="2"/>
  <c r="P153" i="2"/>
  <c r="G153" i="2"/>
  <c r="I153" i="2"/>
  <c r="J153" i="2"/>
  <c r="K153" i="2"/>
  <c r="O153" i="2"/>
  <c r="F153" i="2"/>
  <c r="M153" i="2"/>
  <c r="N153" i="2"/>
  <c r="Q153" i="2"/>
  <c r="E153" i="2"/>
  <c r="D153" i="2"/>
  <c r="L145" i="2"/>
  <c r="H145" i="2"/>
  <c r="P145" i="2"/>
  <c r="G145" i="2"/>
  <c r="I145" i="2"/>
  <c r="J145" i="2"/>
  <c r="K145" i="2"/>
  <c r="O145" i="2"/>
  <c r="Q145" i="2"/>
  <c r="F145" i="2"/>
  <c r="M145" i="2"/>
  <c r="N145" i="2"/>
  <c r="E145" i="2"/>
  <c r="D145" i="2"/>
  <c r="L137" i="2"/>
  <c r="M137" i="2"/>
  <c r="H137" i="2"/>
  <c r="P137" i="2"/>
  <c r="F137" i="2"/>
  <c r="G137" i="2"/>
  <c r="I137" i="2"/>
  <c r="J137" i="2"/>
  <c r="O137" i="2"/>
  <c r="K137" i="2"/>
  <c r="N137" i="2"/>
  <c r="Q137" i="2"/>
  <c r="D137" i="2"/>
  <c r="E137" i="2"/>
  <c r="H129" i="2"/>
  <c r="P129" i="2"/>
  <c r="L129" i="2"/>
  <c r="F129" i="2"/>
  <c r="Q129" i="2"/>
  <c r="G129" i="2"/>
  <c r="K129" i="2"/>
  <c r="M129" i="2"/>
  <c r="N129" i="2"/>
  <c r="O129" i="2"/>
  <c r="I129" i="2"/>
  <c r="J129" i="2"/>
  <c r="D129" i="2"/>
  <c r="E129" i="2"/>
  <c r="H121" i="2"/>
  <c r="P121" i="2"/>
  <c r="I121" i="2"/>
  <c r="Q121" i="2"/>
  <c r="L121" i="2"/>
  <c r="G121" i="2"/>
  <c r="J121" i="2"/>
  <c r="N121" i="2"/>
  <c r="M121" i="2"/>
  <c r="O121" i="2"/>
  <c r="K121" i="2"/>
  <c r="F121" i="2"/>
  <c r="E121" i="2"/>
  <c r="D121" i="2"/>
  <c r="H113" i="2"/>
  <c r="P113" i="2"/>
  <c r="I113" i="2"/>
  <c r="Q113" i="2"/>
  <c r="L113" i="2"/>
  <c r="N113" i="2"/>
  <c r="O113" i="2"/>
  <c r="G113" i="2"/>
  <c r="F113" i="2"/>
  <c r="J113" i="2"/>
  <c r="K113" i="2"/>
  <c r="M113" i="2"/>
  <c r="D113" i="2"/>
  <c r="E113" i="2"/>
  <c r="H105" i="2"/>
  <c r="P105" i="2"/>
  <c r="I105" i="2"/>
  <c r="Q105" i="2"/>
  <c r="L105" i="2"/>
  <c r="G105" i="2"/>
  <c r="J105" i="2"/>
  <c r="N105" i="2"/>
  <c r="F105" i="2"/>
  <c r="K105" i="2"/>
  <c r="M105" i="2"/>
  <c r="O105" i="2"/>
  <c r="D105" i="2"/>
  <c r="E105" i="2"/>
  <c r="H97" i="2"/>
  <c r="P97" i="2"/>
  <c r="I97" i="2"/>
  <c r="Q97" i="2"/>
  <c r="J97" i="2"/>
  <c r="M97" i="2"/>
  <c r="F97" i="2"/>
  <c r="G97" i="2"/>
  <c r="N97" i="2"/>
  <c r="K97" i="2"/>
  <c r="L97" i="2"/>
  <c r="O97" i="2"/>
  <c r="E97" i="2"/>
  <c r="D97" i="2"/>
  <c r="H89" i="2"/>
  <c r="P89" i="2"/>
  <c r="I89" i="2"/>
  <c r="Q89" i="2"/>
  <c r="J89" i="2"/>
  <c r="M89" i="2"/>
  <c r="F89" i="2"/>
  <c r="G89" i="2"/>
  <c r="N89" i="2"/>
  <c r="L89" i="2"/>
  <c r="K89" i="2"/>
  <c r="O89" i="2"/>
  <c r="D89" i="2"/>
  <c r="E89" i="2"/>
  <c r="H81" i="2"/>
  <c r="P81" i="2"/>
  <c r="I81" i="2"/>
  <c r="Q81" i="2"/>
  <c r="J81" i="2"/>
  <c r="M81" i="2"/>
  <c r="F81" i="2"/>
  <c r="G81" i="2"/>
  <c r="N81" i="2"/>
  <c r="O81" i="2"/>
  <c r="K81" i="2"/>
  <c r="L81" i="2"/>
  <c r="D81" i="2"/>
  <c r="E81" i="2"/>
  <c r="G73" i="2"/>
  <c r="O73" i="2"/>
  <c r="L73" i="2"/>
  <c r="N73" i="2"/>
  <c r="P73" i="2"/>
  <c r="F73" i="2"/>
  <c r="Q73" i="2"/>
  <c r="J73" i="2"/>
  <c r="I73" i="2"/>
  <c r="K73" i="2"/>
  <c r="M73" i="2"/>
  <c r="H73" i="2"/>
  <c r="E73" i="2"/>
  <c r="D73" i="2"/>
  <c r="G65" i="2"/>
  <c r="O65" i="2"/>
  <c r="I65" i="2"/>
  <c r="Q65" i="2"/>
  <c r="L65" i="2"/>
  <c r="F65" i="2"/>
  <c r="H65" i="2"/>
  <c r="M65" i="2"/>
  <c r="K65" i="2"/>
  <c r="N65" i="2"/>
  <c r="P65" i="2"/>
  <c r="J65" i="2"/>
  <c r="D65" i="2"/>
  <c r="E65" i="2"/>
  <c r="J57" i="2"/>
  <c r="M57" i="2"/>
  <c r="L57" i="2"/>
  <c r="O57" i="2"/>
  <c r="H57" i="2"/>
  <c r="G57" i="2"/>
  <c r="I57" i="2"/>
  <c r="K57" i="2"/>
  <c r="Q57" i="2"/>
  <c r="F57" i="2"/>
  <c r="N57" i="2"/>
  <c r="P57" i="2"/>
  <c r="E57" i="2"/>
  <c r="D57" i="2"/>
  <c r="J49" i="2"/>
  <c r="M49" i="2"/>
  <c r="L49" i="2"/>
  <c r="N49" i="2"/>
  <c r="O49" i="2"/>
  <c r="H49" i="2"/>
  <c r="F49" i="2"/>
  <c r="G49" i="2"/>
  <c r="I49" i="2"/>
  <c r="Q49" i="2"/>
  <c r="P49" i="2"/>
  <c r="K49" i="2"/>
  <c r="D49" i="2"/>
  <c r="E49" i="2"/>
  <c r="J41" i="2"/>
  <c r="M41" i="2"/>
  <c r="F41" i="2"/>
  <c r="N41" i="2"/>
  <c r="L41" i="2"/>
  <c r="O41" i="2"/>
  <c r="P41" i="2"/>
  <c r="H41" i="2"/>
  <c r="G41" i="2"/>
  <c r="I41" i="2"/>
  <c r="K41" i="2"/>
  <c r="Q41" i="2"/>
  <c r="D41" i="2"/>
  <c r="E41" i="2"/>
  <c r="J33" i="2"/>
  <c r="M33" i="2"/>
  <c r="F33" i="2"/>
  <c r="N33" i="2"/>
  <c r="G33" i="2"/>
  <c r="H33" i="2"/>
  <c r="I33" i="2"/>
  <c r="O33" i="2"/>
  <c r="P33" i="2"/>
  <c r="L33" i="2"/>
  <c r="K33" i="2"/>
  <c r="Q33" i="2"/>
  <c r="E33" i="2"/>
  <c r="D33" i="2"/>
  <c r="J25" i="2"/>
  <c r="M25" i="2"/>
  <c r="F25" i="2"/>
  <c r="N25" i="2"/>
  <c r="I25" i="2"/>
  <c r="L25" i="2"/>
  <c r="O25" i="2"/>
  <c r="P25" i="2"/>
  <c r="H25" i="2"/>
  <c r="G25" i="2"/>
  <c r="Q25" i="2"/>
  <c r="K25" i="2"/>
  <c r="D25" i="2"/>
  <c r="E25" i="2"/>
  <c r="J17" i="2"/>
  <c r="M17" i="2"/>
  <c r="F17" i="2"/>
  <c r="N17" i="2"/>
  <c r="P17" i="2"/>
  <c r="G17" i="2"/>
  <c r="H17" i="2"/>
  <c r="I17" i="2"/>
  <c r="O17" i="2"/>
  <c r="K17" i="2"/>
  <c r="L17" i="2"/>
  <c r="Q17" i="2"/>
  <c r="D17" i="2"/>
  <c r="E17" i="2"/>
  <c r="J9" i="2"/>
  <c r="L9" i="2"/>
  <c r="M9" i="2"/>
  <c r="F9" i="2"/>
  <c r="N9" i="2"/>
  <c r="G9" i="2"/>
  <c r="I9" i="2"/>
  <c r="K9" i="2"/>
  <c r="O9" i="2"/>
  <c r="H9" i="2"/>
  <c r="P9" i="2"/>
  <c r="Q9" i="2"/>
  <c r="D9" i="2"/>
  <c r="E9" i="2"/>
</calcChain>
</file>

<file path=xl/sharedStrings.xml><?xml version="1.0" encoding="utf-8"?>
<sst xmlns="http://schemas.openxmlformats.org/spreadsheetml/2006/main" count="2659" uniqueCount="1181">
  <si>
    <t>The Omah Cilik Arseno ( The OCA ) - null - Kecamatan Depok</t>
  </si>
  <si>
    <t>Entire house in Kecamatan Depok</t>
  </si>
  <si>
    <t>6 guests Â· 2 bedrooms Â· 3 beds Â· 1 bath</t>
  </si>
  <si>
    <t>AirconditioningÂ·WifiÂ·Kitchen</t>
  </si>
  <si>
    <t>Price:$81 / night</t>
  </si>
  <si>
    <t>Rating 4.83 out of 5;</t>
  </si>
  <si>
    <t>http://airbnb.com/rooms/28512539?adults=5&amp;check_in=2020-12-30&amp;check_out=2021-01-03&amp;previous_page_section_name=1000&amp;federated_search_id=ba9eeedd-0ab0-4af4-a11f-6a5f57101266</t>
  </si>
  <si>
    <t>35 reviews</t>
  </si>
  <si>
    <t>VIO HOME - null - Mlati</t>
  </si>
  <si>
    <t>Entire guesthouse in Mlati</t>
  </si>
  <si>
    <t>6 guests Â· 2 bedrooms Â· 3 beds Â· 2 baths</t>
  </si>
  <si>
    <t>PoolÂ·AirconditioningÂ·WifiÂ·Kitchen</t>
  </si>
  <si>
    <t>Price:$89 / night</t>
  </si>
  <si>
    <t>Rating 4.95 out of 5;</t>
  </si>
  <si>
    <t>http://airbnb.com/rooms/20275748?adults=5&amp;check_in=2020-12-30&amp;check_out=2021-01-03&amp;previous_page_section_name=1000&amp;federated_search_id=ba9eeedd-0ab0-4af4-a11f-6a5f57101266</t>
  </si>
  <si>
    <t>20 reviews</t>
  </si>
  <si>
    <t>PROMO!! Adera 4BR with Exotic Merapi view - null - Sariharjo, Ngaglik, Sleman</t>
  </si>
  <si>
    <t>Entire house in Sariharjo, Ngaglik, Sleman</t>
  </si>
  <si>
    <t>7 guests Â· 4 bedrooms Â· 4 beds Â· 6 baths</t>
  </si>
  <si>
    <t>Price:$137 / night</t>
  </si>
  <si>
    <t>Rating 4.47 out of 5;</t>
  </si>
  <si>
    <t>http://airbnb.com/rooms/20828697?adults=5&amp;check_in=2020-12-30&amp;check_out=2021-01-03&amp;previous_page_section_name=1000&amp;federated_search_id=ba9eeedd-0ab0-4af4-a11f-6a5f57101266</t>
  </si>
  <si>
    <t>16 reviews</t>
  </si>
  <si>
    <t>Rumah Cokelat Homestay - null - Banguntapan</t>
  </si>
  <si>
    <t>Entire house in Banguntapan</t>
  </si>
  <si>
    <t>8 guests Â· 3 bedrooms Â· 6 beds Â· 3 baths</t>
  </si>
  <si>
    <t>AirconditioningÂ·Kitchen</t>
  </si>
  <si>
    <t>Price:$83 / night</t>
  </si>
  <si>
    <t>Rating 4.29 out of 5;</t>
  </si>
  <si>
    <t>http://airbnb.com/rooms/30967891?adults=5&amp;check_in=2020-12-30&amp;check_out=2021-01-03&amp;previous_page_section_name=1000&amp;federated_search_id=ba9eeedd-0ab0-4af4-a11f-6a5f57101266</t>
  </si>
  <si>
    <t>14 reviews</t>
  </si>
  <si>
    <t>Omah Nulis Guest House - null - Kasihan</t>
  </si>
  <si>
    <t>Entire house in Kasihan</t>
  </si>
  <si>
    <t>6 guests Â· 3 bedrooms Â· 3 beds Â· 1 bath</t>
  </si>
  <si>
    <t>Price:$80 / night</t>
  </si>
  <si>
    <t>Rating 5.0 out of 5;</t>
  </si>
  <si>
    <t>http://airbnb.com/rooms/30066561?adults=5&amp;check_in=2020-12-30&amp;check_out=2021-01-03&amp;previous_page_section_name=1000&amp;federated_search_id=ba9eeedd-0ab0-4af4-a11f-6a5f57101266</t>
  </si>
  <si>
    <t>12 reviews</t>
  </si>
  <si>
    <t>Mbah Cokro Homestay - null - Kecamatan Ngaglik</t>
  </si>
  <si>
    <t>Entire house in Kecamatan Ngaglik</t>
  </si>
  <si>
    <t>8 guests Â· 3 bedrooms Â· 3 beds Â· 2 baths</t>
  </si>
  <si>
    <t>WifiÂ·Kitchen</t>
  </si>
  <si>
    <t>Price:$95 / night</t>
  </si>
  <si>
    <t>http://airbnb.com/rooms/37707438?adults=5&amp;check_in=2020-12-30&amp;check_out=2021-01-03&amp;previous_page_section_name=1000&amp;federated_search_id=ba9eeedd-0ab0-4af4-a11f-6a5f57101266</t>
  </si>
  <si>
    <t>3 reviews</t>
  </si>
  <si>
    <t>Tj House DenRaka 2 - null - Kecamatan Mlati</t>
  </si>
  <si>
    <t>Entire house in Kecamatan Mlati</t>
  </si>
  <si>
    <t>5 guests Â· 2 bedrooms Â· 3 beds Â· 1 bath</t>
  </si>
  <si>
    <t>Price:$85 / night</t>
  </si>
  <si>
    <t>http://airbnb.com/rooms/40680748?adults=5&amp;check_in=2020-12-30&amp;check_out=2021-01-03&amp;previous_page_section_name=1000&amp;federated_search_id=ba9eeedd-0ab0-4af4-a11f-6a5f57101266</t>
  </si>
  <si>
    <t>6 reviews</t>
  </si>
  <si>
    <t>Ngaso Homestay - null - Gamping</t>
  </si>
  <si>
    <t>Entire house in Gamping</t>
  </si>
  <si>
    <t>6 guests Â· 2 bedrooms Â· 2 beds Â· 1 bath</t>
  </si>
  <si>
    <t>Price:$49 / night</t>
  </si>
  <si>
    <t>Rating 4.97 out of 5;</t>
  </si>
  <si>
    <t>http://airbnb.com/rooms/29577540?adults=5&amp;check_in=2020-12-30&amp;check_out=2021-01-03&amp;previous_page_section_name=1000&amp;federated_search_id=ba9eeedd-0ab0-4af4-a11f-6a5f57101266</t>
  </si>
  <si>
    <t>30 reviews</t>
  </si>
  <si>
    <t>Pondok Permai Guest House - null - Kecamatan Banguntapan</t>
  </si>
  <si>
    <t>Entire house in Kecamatan Banguntapan</t>
  </si>
  <si>
    <t>5 guests Â· 2 bedrooms Â· 2 beds Â· 2.5 baths</t>
  </si>
  <si>
    <t>Price:$74 / night</t>
  </si>
  <si>
    <t>http://airbnb.com/rooms/44758955?adults=5&amp;check_in=2020-12-30&amp;check_out=2021-01-03&amp;previous_page_section_name=1000&amp;federated_search_id=ba9eeedd-0ab0-4af4-a11f-6a5f57101266</t>
  </si>
  <si>
    <t>5 reviews</t>
  </si>
  <si>
    <t>NIRWANAhome 5kamar full AC&amp;LED TV, 15mnt malioboro - null - Kecamatan Umbulharjo</t>
  </si>
  <si>
    <t>Entire house in Kecamatan Umbulharjo</t>
  </si>
  <si>
    <t>10 guests Â· 5 bedrooms Â· 5 beds Â· 2 baths</t>
  </si>
  <si>
    <t>Rating 4.50 out of 5;</t>
  </si>
  <si>
    <t>http://airbnb.com/rooms/41057920?adults=5&amp;check_in=2020-12-30&amp;check_out=2021-01-03&amp;previous_page_section_name=1000&amp;federated_search_id=ba9eeedd-0ab0-4af4-a11f-6a5f57101266</t>
  </si>
  <si>
    <t>4 reviews</t>
  </si>
  <si>
    <t>Ndalem Nitihardjan - LIMASAN (House) - null - Kecamatan Borobudur</t>
  </si>
  <si>
    <t>Entire house in Kecamatan Borobudur</t>
  </si>
  <si>
    <t>8 guests Â· 4 bedrooms Â· 7 beds Â· 3 baths</t>
  </si>
  <si>
    <t>Price:$185 / night</t>
  </si>
  <si>
    <t>http://airbnb.com/rooms/38559075?adults=5&amp;check_in=2020-12-30&amp;check_out=2021-01-03&amp;previous_page_section_name=1000&amp;federated_search_id=ba9eeedd-0ab0-4af4-a11f-6a5f57101266</t>
  </si>
  <si>
    <t>6 Bedroom House at Disaster Oasis Training Center - null - Kecamatan Pakem</t>
  </si>
  <si>
    <t>Entire villa in Kecamatan Pakem</t>
  </si>
  <si>
    <t>12 guests Â· 6 bedrooms Â· 6 beds Â· 1 bath</t>
  </si>
  <si>
    <t>PoolÂ·WifiÂ·Kitchen</t>
  </si>
  <si>
    <t>Price:$226 / night</t>
  </si>
  <si>
    <t>Price:</t>
  </si>
  <si>
    <t>http://airbnb.com/rooms/46627150?adults=5&amp;check_in=2020-12-30&amp;check_out=2021-01-03&amp;previous_page_section_name=1000&amp;federated_search_id=ba9eeedd-0ab0-4af4-a11f-6a5f57101266</t>
  </si>
  <si>
    <t>CHEAP,10mins to malioboro - null - Kota Yogyakarta</t>
  </si>
  <si>
    <t>Entire house in Kota Yogyakarta</t>
  </si>
  <si>
    <t>5 guests Â· 2 bedrooms Â· 2 beds Â· 1 bath</t>
  </si>
  <si>
    <t>Price:$69 / night</t>
  </si>
  <si>
    <t>http://airbnb.com/rooms/15957113?adults=5&amp;check_in=2020-12-30&amp;check_out=2021-01-03&amp;previous_page_section_name=1000&amp;federated_search_id=ba9eeedd-0ab0-4af4-a11f-6a5f57101266</t>
  </si>
  <si>
    <t>94 reviews</t>
  </si>
  <si>
    <t>Comfort Space for Family in Jogja - null - Sleman</t>
  </si>
  <si>
    <t>Entire apartment in Sleman</t>
  </si>
  <si>
    <t>6 guests Â· 2 bedrooms Â· 0 beds Â· 1 bath</t>
  </si>
  <si>
    <t>Price:$46 / night</t>
  </si>
  <si>
    <t>Rating 4.53 out of 5;</t>
  </si>
  <si>
    <t>http://airbnb.com/rooms/20259170?adults=5&amp;check_in=2020-12-30&amp;check_out=2021-01-03&amp;previous_page_section_name=1000&amp;federated_search_id=ba9eeedd-0ab0-4af4-a11f-6a5f57101266</t>
  </si>
  <si>
    <t>15 reviews</t>
  </si>
  <si>
    <t>Omah Lor Guest House - null - Yogyakarta</t>
  </si>
  <si>
    <t>Entire house in Yogyakarta</t>
  </si>
  <si>
    <t>6 guests Â· 3 bedrooms Â· 3 beds Â· 2 baths</t>
  </si>
  <si>
    <t>Price:$56 / night</t>
  </si>
  <si>
    <t>http://airbnb.com/rooms/19144851?adults=5&amp;check_in=2020-12-30&amp;check_out=2021-01-03&amp;previous_page_section_name=1000&amp;federated_search_id=ba9eeedd-0ab0-4af4-a11f-6a5f57101266</t>
  </si>
  <si>
    <t>Nglaras Ayem Homestay, near Malioboro &amp; UGM. - null - Kabupaten Sleman</t>
  </si>
  <si>
    <t>Entire house in Kabupaten Sleman</t>
  </si>
  <si>
    <t>6 guests Â· 3 bedrooms Â· 4 beds Â· 3 baths</t>
  </si>
  <si>
    <t>Rating 4.94 out of 5;</t>
  </si>
  <si>
    <t>http://airbnb.com/rooms/29286102?adults=5&amp;check_in=2020-12-30&amp;check_out=2021-01-03&amp;previous_page_section_name=1000&amp;federated_search_id=ba9eeedd-0ab0-4af4-a11f-6a5f57101266</t>
  </si>
  <si>
    <t>47 reviews</t>
  </si>
  <si>
    <t>Kaira Guesthouse - null - Sewon</t>
  </si>
  <si>
    <t>Entire house in Sewon</t>
  </si>
  <si>
    <t>6 guests Â· 3 bedrooms Â· 5 beds Â· 2 baths</t>
  </si>
  <si>
    <t>Price:$161 / night</t>
  </si>
  <si>
    <t>Rating 4.67 out of 5;</t>
  </si>
  <si>
    <t>http://airbnb.com/rooms/31661942?adults=5&amp;check_in=2020-12-30&amp;check_out=2021-01-03&amp;previous_page_section_name=1000&amp;federated_search_id=ba9eeedd-0ab0-4af4-a11f-6a5f57101266</t>
  </si>
  <si>
    <t>9 reviews</t>
  </si>
  <si>
    <t>Rumah Obit (5 Minutes from Prawirotaman) - null - Sewon</t>
  </si>
  <si>
    <t>6 guests Â· 3 bedrooms Â· 4 beds Â· 2 baths</t>
  </si>
  <si>
    <t>Price:$113 / night</t>
  </si>
  <si>
    <t>Rating 4.78 out of 5;</t>
  </si>
  <si>
    <t>http://airbnb.com/rooms/26151975?adults=5&amp;check_in=2020-12-30&amp;check_out=2021-01-03&amp;previous_page_section_name=1000&amp;federated_search_id=ba9eeedd-0ab0-4af4-a11f-6a5f57101266</t>
  </si>
  <si>
    <t>37 reviews</t>
  </si>
  <si>
    <t>All Inclusive villa Rosseno in ricefields - null - yogyakarta sewon</t>
  </si>
  <si>
    <t>Entire villa in yogyakarta sewon</t>
  </si>
  <si>
    <t>6 guests Â· 3 bedrooms Â· 0 beds Â· 2 baths</t>
  </si>
  <si>
    <t>PoolÂ·AirconditioningÂ·Wifi</t>
  </si>
  <si>
    <t>Price:$488 / night</t>
  </si>
  <si>
    <t>Rating 4.90 out of 5;</t>
  </si>
  <si>
    <t>http://airbnb.com/rooms/5525599?adults=5&amp;check_in=2020-12-30&amp;check_out=2021-01-03&amp;previous_page_section_name=1000&amp;federated_search_id=ba9eeedd-0ab0-4af4-a11f-6a5f57101266</t>
  </si>
  <si>
    <t>21 reviews</t>
  </si>
  <si>
    <t>Tj House DenRaka - null - Mlati</t>
  </si>
  <si>
    <t>Entire house in Mlati</t>
  </si>
  <si>
    <t>http://airbnb.com/rooms/33839922?adults=5&amp;check_in=2020-12-30&amp;check_out=2021-01-03&amp;previous_page_section_name=1000&amp;federated_search_id=ba9eeedd-0ab0-4af4-a11f-6a5f57101266</t>
  </si>
  <si>
    <t>50 reviews</t>
  </si>
  <si>
    <t>Homestay durian borobudur - null - Borobudur, Magelang</t>
  </si>
  <si>
    <t>Private room in Borobudur, Magelang</t>
  </si>
  <si>
    <t>6 guests Â· 3 bedrooms Â· 3 beds Â· 3 baths</t>
  </si>
  <si>
    <t>Price:$11 / night</t>
  </si>
  <si>
    <t>http://airbnb.com/rooms/45062489?adults=5&amp;check_in=2020-12-30&amp;check_out=2021-01-03&amp;previous_page_section_name=1000&amp;federated_search_id=bfb97dd7-38ff-4739-a0d8-fbf98f7aea97</t>
  </si>
  <si>
    <t>Price:$78 / night</t>
  </si>
  <si>
    <t>http://airbnb.com/rooms/29286102?adults=5&amp;check_in=2020-12-30&amp;check_out=2021-01-03&amp;previous_page_section_name=1000&amp;federated_search_id=bfb97dd7-38ff-4739-a0d8-fbf98f7aea97</t>
  </si>
  <si>
    <t>Price:$162 / night</t>
  </si>
  <si>
    <t>http://airbnb.com/rooms/38559075?adults=5&amp;check_in=2020-12-30&amp;check_out=2021-01-03&amp;previous_page_section_name=1000&amp;federated_search_id=bfb97dd7-38ff-4739-a0d8-fbf98f7aea97</t>
  </si>
  <si>
    <t>Rumah Inap Puri Gading - null - Pasar Kliwon</t>
  </si>
  <si>
    <t>Entire house in Pasar Kliwon</t>
  </si>
  <si>
    <t>8 guests Â· 4 bedrooms Â· 4 beds Â· 4.5 baths</t>
  </si>
  <si>
    <t>Price:$51 / night</t>
  </si>
  <si>
    <t>Rating 4.70 out of 5;</t>
  </si>
  <si>
    <t>http://airbnb.com/rooms/25296960?adults=5&amp;check_in=2020-12-30&amp;check_out=2021-01-03&amp;previous_page_section_name=1000&amp;federated_search_id=bfb97dd7-38ff-4739-a0d8-fbf98f7aea97</t>
  </si>
  <si>
    <t>10 reviews</t>
  </si>
  <si>
    <t>OPAK House: On the hillside of Parangtritis Beach - null - Girijati</t>
  </si>
  <si>
    <t>Entire cabin in Girijati</t>
  </si>
  <si>
    <t>Kitchen</t>
  </si>
  <si>
    <t>Price:$31 / night</t>
  </si>
  <si>
    <t>http://airbnb.com/rooms/26610024?adults=5&amp;check_in=2020-12-30&amp;check_out=2021-01-03&amp;previous_page_section_name=1000&amp;federated_search_id=bfb97dd7-38ff-4739-a0d8-fbf98f7aea97</t>
  </si>
  <si>
    <t>8 reviews</t>
  </si>
  <si>
    <t>Rumah Suryotarunan - Warm house with Kampong style - null - Ngampilan</t>
  </si>
  <si>
    <t>Entire house in Ngampilan</t>
  </si>
  <si>
    <t>6 guests Â· 3 bedrooms Â· 3 beds Â· 2.5 baths</t>
  </si>
  <si>
    <t>AirconditioningÂ·Wifi</t>
  </si>
  <si>
    <t>Price:$40 / night</t>
  </si>
  <si>
    <t>Rating 4.71 out of 5;</t>
  </si>
  <si>
    <t>http://airbnb.com/rooms/18124763?adults=5&amp;check_in=2020-12-30&amp;check_out=2021-01-03&amp;previous_page_section_name=1000&amp;federated_search_id=bfb97dd7-38ff-4739-a0d8-fbf98f7aea97</t>
  </si>
  <si>
    <t>112 reviews</t>
  </si>
  <si>
    <t>ALVINO Homestay murah dan nyaman dekat bandara - null - Kecamatan Depok</t>
  </si>
  <si>
    <t>7 guests Â· 3 bedrooms Â· 6 beds Â· 2 baths</t>
  </si>
  <si>
    <t>Price:$44 / night</t>
  </si>
  <si>
    <t>Rating 4.86 out of 5;</t>
  </si>
  <si>
    <t>http://airbnb.com/rooms/31946385?adults=5&amp;check_in=2020-12-30&amp;check_out=2021-01-03&amp;previous_page_section_name=1000&amp;federated_search_id=bfb97dd7-38ff-4739-a0d8-fbf98f7aea97</t>
  </si>
  <si>
    <t>7 reviews</t>
  </si>
  <si>
    <t xml:space="preserve">VillaTentrem unique Javanese style - null - Wonosari, Gunung  Kidul </t>
  </si>
  <si>
    <t xml:space="preserve">Entire villa in Wonosari, Gunung  Kidul </t>
  </si>
  <si>
    <t>8 guests Â· 1 bedroom Â· 2 beds Â· 1 bath</t>
  </si>
  <si>
    <t>Price:$92 / night</t>
  </si>
  <si>
    <t>Rating 4.76 out of 5;</t>
  </si>
  <si>
    <t>http://airbnb.com/rooms/5017253?adults=5&amp;check_in=2020-12-30&amp;check_out=2021-01-03&amp;previous_page_section_name=1000&amp;federated_search_id=bfb97dd7-38ff-4739-a0d8-fbf98f7aea97</t>
  </si>
  <si>
    <t>41 reviews</t>
  </si>
  <si>
    <t>4Rooms, 4bathrooms Danish Guesthouse - null - Kecamatan Depok</t>
  </si>
  <si>
    <t>8 guests Â· 4 bedrooms Â· 4 beds Â· 4 baths</t>
  </si>
  <si>
    <t>Price:$57 / night</t>
  </si>
  <si>
    <t>http://airbnb.com/rooms/30779234?adults=5&amp;check_in=2020-12-30&amp;check_out=2021-01-03&amp;previous_page_section_name=1000&amp;federated_search_id=bfb97dd7-38ff-4739-a0d8-fbf98f7aea97</t>
  </si>
  <si>
    <t>apartment in the city center,3rooms,free pick up - null - Kecamatan Depok</t>
  </si>
  <si>
    <t>Entire apartment in Kecamatan Depok</t>
  </si>
  <si>
    <t>http://airbnb.com/rooms/25275377?adults=5&amp;check_in=2020-12-30&amp;check_out=2021-01-03&amp;previous_page_section_name=1000&amp;federated_search_id=bfb97dd7-38ff-4739-a0d8-fbf98f7aea97</t>
  </si>
  <si>
    <t>24 reviews</t>
  </si>
  <si>
    <t>nDalem Prameswari - all house w/ affordable price - null - Kecamatan Banjarsari</t>
  </si>
  <si>
    <t>Entire house in Kecamatan Banjarsari</t>
  </si>
  <si>
    <t>Price:$28 / night</t>
  </si>
  <si>
    <t>http://airbnb.com/rooms/41381000?adults=5&amp;check_in=2020-12-30&amp;check_out=2021-01-03&amp;previous_page_section_name=1000&amp;federated_search_id=bfb97dd7-38ff-4739-a0d8-fbf98f7aea97</t>
  </si>
  <si>
    <t>Puri Pesona Merapi - Large Mansion (8-10 guests) - null - Ngaglik</t>
  </si>
  <si>
    <t>Entire house in Ngaglik</t>
  </si>
  <si>
    <t>10 guests Â· 4 bedrooms Â· 5 beds Â· 3 baths</t>
  </si>
  <si>
    <t>Price:$109 / night</t>
  </si>
  <si>
    <t>Rating 4.73 out of 5;</t>
  </si>
  <si>
    <t>http://airbnb.com/rooms/14093278?adults=5&amp;check_in=2020-12-30&amp;check_out=2021-01-03&amp;previous_page_section_name=1000&amp;federated_search_id=bfb97dd7-38ff-4739-a0d8-fbf98f7aea97</t>
  </si>
  <si>
    <t>62 reviews</t>
  </si>
  <si>
    <t>Cozy and Spacious Home in Yogyakarta - null - Gamping</t>
  </si>
  <si>
    <t>Price:$43 / night</t>
  </si>
  <si>
    <t>http://airbnb.com/rooms/31427539?adults=5&amp;check_in=2020-12-30&amp;check_out=2021-01-03&amp;previous_page_section_name=1000&amp;federated_search_id=bfb97dd7-38ff-4739-a0d8-fbf98f7aea97</t>
  </si>
  <si>
    <t>House of Arinda - null - Gamping</t>
  </si>
  <si>
    <t>8 guests Â· 4 bedrooms Â· 6 beds Â· 2 baths</t>
  </si>
  <si>
    <t>Price:$64 / night</t>
  </si>
  <si>
    <t>Rating 4.88 out of 5;</t>
  </si>
  <si>
    <t>http://airbnb.com/rooms/25904591?adults=5&amp;check_in=2020-12-30&amp;check_out=2021-01-03&amp;previous_page_section_name=1000&amp;federated_search_id=bfb97dd7-38ff-4739-a0d8-fbf98f7aea97</t>
  </si>
  <si>
    <t>Second Home 2 Near Malioboro - null - Sewon</t>
  </si>
  <si>
    <t>10 guests Â· 2 bedrooms Â· 3 beds Â· 2 baths</t>
  </si>
  <si>
    <t>http://airbnb.com/rooms/36991392?adults=5&amp;check_in=2020-12-30&amp;check_out=2021-01-03&amp;previous_page_section_name=1000&amp;federated_search_id=bfb97dd7-38ff-4739-a0d8-fbf98f7aea97</t>
  </si>
  <si>
    <t>Price:$141 / night</t>
  </si>
  <si>
    <t>http://airbnb.com/rooms/31661942?adults=5&amp;check_in=2020-12-30&amp;check_out=2021-01-03&amp;previous_page_section_name=1000&amp;federated_search_id=bfb97dd7-38ff-4739-a0d8-fbf98f7aea97</t>
  </si>
  <si>
    <t>Saka Homestay - null - Kecamatan Borobudur</t>
  </si>
  <si>
    <t>Private room in Kecamatan Borobudur</t>
  </si>
  <si>
    <t>10 guests Â· 4 bedrooms Â· 6 beds Â· 4 baths</t>
  </si>
  <si>
    <t>Price:$60 / night</t>
  </si>
  <si>
    <t>Rating 4.89 out of 5;</t>
  </si>
  <si>
    <t>http://airbnb.com/rooms/35317260?adults=5&amp;check_in=2020-12-30&amp;check_out=2021-01-03&amp;previous_page_section_name=1000&amp;federated_search_id=bfb97dd7-38ff-4739-a0d8-fbf98f7aea97</t>
  </si>
  <si>
    <t>Colombo Guesthouse. A Natural Environment in Yogya - null - Kabupaten Sleman</t>
  </si>
  <si>
    <t>Price:$67 / night</t>
  </si>
  <si>
    <t>http://airbnb.com/rooms/18745536?adults=5&amp;check_in=2020-12-30&amp;check_out=2021-01-03&amp;previous_page_section_name=1000&amp;federated_search_id=bfb97dd7-38ff-4739-a0d8-fbf98f7aea97</t>
  </si>
  <si>
    <t>Two bedrooms in beautiful  home near UGM - null - Kecamatan Depok</t>
  </si>
  <si>
    <t>Private room in Kecamatan Depok</t>
  </si>
  <si>
    <t>5 guests Â· 2 bedrooms Â· 3 beds Â· 2.5 baths</t>
  </si>
  <si>
    <t>Price:$42 / night</t>
  </si>
  <si>
    <t>http://airbnb.com/rooms/26223568?adults=5&amp;check_in=2020-12-30&amp;check_out=2021-01-03&amp;previous_page_section_name=1000&amp;federated_search_id=bfb97dd7-38ff-4739-a0d8-fbf98f7aea97</t>
  </si>
  <si>
    <t>Yudith's Place - located in peaceful neighborhood - null - Ngemplak</t>
  </si>
  <si>
    <t>Entire guesthouse in Ngemplak</t>
  </si>
  <si>
    <t>8 guests Â· 3 bedrooms Â· 5 beds Â· 2 baths</t>
  </si>
  <si>
    <t>Rating 4.77 out of 5;</t>
  </si>
  <si>
    <t>http://airbnb.com/rooms/22112951?adults=5&amp;check_in=2020-12-30&amp;check_out=2021-01-03&amp;previous_page_section_name=1000&amp;federated_search_id=bfb97dd7-38ff-4739-a0d8-fbf98f7aea97</t>
  </si>
  <si>
    <t>31 reviews</t>
  </si>
  <si>
    <t>apartmen luas 10orang di pusat kota,gratis pick up - null - Kecamatan Depok</t>
  </si>
  <si>
    <t>10 guests Â· 3 bedrooms Â· 5 beds Â· 1 bath</t>
  </si>
  <si>
    <t>Price:$71 / night</t>
  </si>
  <si>
    <t>Rating 4.80 out of 5;</t>
  </si>
  <si>
    <t>http://airbnb.com/rooms/31013563?adults=5&amp;check_in=2020-12-30&amp;check_out=2021-01-03&amp;previous_page_section_name=1000&amp;federated_search_id=d3c8d98b-4ee3-4493-9c12-b55e387a306a</t>
  </si>
  <si>
    <t>khalia's room home sweet home near Airport - null - Kalasan</t>
  </si>
  <si>
    <t>Entire guesthouse in Kalasan</t>
  </si>
  <si>
    <t>11 guests Â· 3 bedrooms Â· 3 beds Â· 3.5 baths</t>
  </si>
  <si>
    <t>Rating 4.63 out of 5;</t>
  </si>
  <si>
    <t>http://airbnb.com/rooms/19693768?adults=5&amp;check_in=2020-12-30&amp;check_out=2021-01-03&amp;previous_page_section_name=1000&amp;federated_search_id=d3c8d98b-4ee3-4493-9c12-b55e387a306a</t>
  </si>
  <si>
    <t>Djojosoewito Homestay, rumah kayu unik dan ikonik - null - Kecamatan Kasihan</t>
  </si>
  <si>
    <t>Private room in Kecamatan Kasihan</t>
  </si>
  <si>
    <t>8 guests Â· 3 bedrooms Â· 8 beds Â· 3.5 baths</t>
  </si>
  <si>
    <t>Price:$12 / night</t>
  </si>
  <si>
    <t>http://airbnb.com/rooms/38252850?adults=5&amp;check_in=2020-12-30&amp;check_out=2021-01-03&amp;previous_page_section_name=1000&amp;federated_search_id=d3c8d98b-4ee3-4493-9c12-b55e387a306a</t>
  </si>
  <si>
    <t>http://airbnb.com/rooms/41381000?adults=5&amp;check_in=2020-12-30&amp;check_out=2021-01-03&amp;previous_page_section_name=1000&amp;federated_search_id=d3c8d98b-4ee3-4493-9c12-b55e387a306a</t>
  </si>
  <si>
    <t>http://airbnb.com/rooms/45062489?adults=5&amp;check_in=2020-12-30&amp;check_out=2021-01-03&amp;previous_page_section_name=1000&amp;federated_search_id=d3c8d98b-4ee3-4493-9c12-b55e387a306a</t>
  </si>
  <si>
    <t>http://airbnb.com/rooms/18124763?adults=5&amp;check_in=2020-12-30&amp;check_out=2021-01-03&amp;previous_page_section_name=1000&amp;federated_search_id=d3c8d98b-4ee3-4493-9c12-b55e387a306a</t>
  </si>
  <si>
    <t>Omah Tengah Sawah di Bantul Jogja - null - Pleret</t>
  </si>
  <si>
    <t>Entire house in Pleret</t>
  </si>
  <si>
    <t>http://airbnb.com/rooms/35040894?adults=5&amp;check_in=2020-12-30&amp;check_out=2021-01-03&amp;previous_page_section_name=1000&amp;federated_search_id=d3c8d98b-4ee3-4493-9c12-b55e387a306a</t>
  </si>
  <si>
    <t>Abrisam shareeah family homestay - null - Mergangsan</t>
  </si>
  <si>
    <t>Entire house in Mergangsan</t>
  </si>
  <si>
    <t>Price:$73 / night</t>
  </si>
  <si>
    <t>Rating 4.84 out of 5;</t>
  </si>
  <si>
    <t>http://airbnb.com/rooms/25764466?adults=5&amp;check_in=2020-12-30&amp;check_out=2021-01-03&amp;previous_page_section_name=1000&amp;federated_search_id=d3c8d98b-4ee3-4493-9c12-b55e387a306a</t>
  </si>
  <si>
    <t>25 reviews</t>
  </si>
  <si>
    <t>http://airbnb.com/rooms/26223568?adults=5&amp;check_in=2020-12-30&amp;check_out=2021-01-03&amp;previous_page_section_name=1000&amp;federated_search_id=d3c8d98b-4ee3-4493-9c12-b55e387a306a</t>
  </si>
  <si>
    <t>Antonâ€™s House Yogyakarta, 
Jalan Kaliurang - null - Kecamatan Ngaglik</t>
  </si>
  <si>
    <t>7 guests Â· 4 bedrooms Â· 6 beds Â· 3 baths</t>
  </si>
  <si>
    <t>PoolÂ·AirconditioningÂ·Kitchen</t>
  </si>
  <si>
    <t>Price:$178 / night</t>
  </si>
  <si>
    <t>http://airbnb.com/rooms/38958688?adults=5&amp;check_in=2020-12-30&amp;check_out=2021-01-03&amp;previous_page_section_name=1000&amp;federated_search_id=d3c8d98b-4ee3-4493-9c12-b55e387a306a</t>
  </si>
  <si>
    <t>*PROMO* 4BR House at Pondok Toemaritis 2 - null - Kecamatan Depok</t>
  </si>
  <si>
    <t>8 guests Â· 4 bedrooms Â· 4 beds Â· 2 baths</t>
  </si>
  <si>
    <t>http://airbnb.com/rooms/28376189?adults=5&amp;check_in=2020-12-30&amp;check_out=2021-01-03&amp;previous_page_section_name=1000&amp;federated_search_id=d3c8d98b-4ee3-4493-9c12-b55e387a306a</t>
  </si>
  <si>
    <t>"GELVI" homestay / private room / +6282164694076 - null - Kasihan</t>
  </si>
  <si>
    <t>http://airbnb.com/rooms/40497538?adults=5&amp;check_in=2020-12-30&amp;check_out=2021-01-03&amp;previous_page_section_name=1000&amp;federated_search_id=d3c8d98b-4ee3-4493-9c12-b55e387a306a</t>
  </si>
  <si>
    <t>Cabin Garden Villa 16 pax/more for Gathering - null - Sleman</t>
  </si>
  <si>
    <t>Entire villa in Sleman</t>
  </si>
  <si>
    <t>16 guests Â· 7 bedrooms Â· 11 beds Â· 7 baths</t>
  </si>
  <si>
    <t>Price:$208 / night</t>
  </si>
  <si>
    <t>Rating 4.56 out of 5;</t>
  </si>
  <si>
    <t>http://airbnb.com/rooms/24615284?adults=5&amp;check_in=2020-12-30&amp;check_out=2021-01-03&amp;previous_page_section_name=1000&amp;federated_search_id=d3c8d98b-4ee3-4493-9c12-b55e387a306a</t>
  </si>
  <si>
    <t>28 reviews</t>
  </si>
  <si>
    <t>Dâ€™Topadan Guest House, 10min to Malioboro &amp; Tugu - null - Kasihan</t>
  </si>
  <si>
    <t>6 guests Â· 2 bedrooms Â· 6 beds Â· 2 baths</t>
  </si>
  <si>
    <t>Rating 4.55 out of 5;</t>
  </si>
  <si>
    <t>http://airbnb.com/rooms/18037098?adults=5&amp;check_in=2020-12-30&amp;check_out=2021-01-03&amp;previous_page_section_name=1000&amp;federated_search_id=d3c8d98b-4ee3-4493-9c12-b55e387a306a</t>
  </si>
  <si>
    <t>11 reviews</t>
  </si>
  <si>
    <t>Omah Laura Malioboro - null - Kecamatan Danurejan</t>
  </si>
  <si>
    <t>Entire house in Kecamatan Danurejan</t>
  </si>
  <si>
    <t>8 guests Â· 3 bedrooms Â· 4 beds Â· 1 bath</t>
  </si>
  <si>
    <t>Rating 4.14 out of 5;</t>
  </si>
  <si>
    <t>http://airbnb.com/rooms/38738162?adults=5&amp;check_in=2020-12-30&amp;check_out=2021-01-03&amp;previous_page_section_name=1000&amp;federated_search_id=d3c8d98b-4ee3-4493-9c12-b55e387a306a</t>
  </si>
  <si>
    <t>Family 6pax OMAH CENING Guest House Yogyakarta - null - Tegalrejo</t>
  </si>
  <si>
    <t>Entire house in Tegalrejo</t>
  </si>
  <si>
    <t>Rating 4.74 out of 5;</t>
  </si>
  <si>
    <t>http://airbnb.com/rooms/19960906?adults=5&amp;check_in=2020-12-30&amp;check_out=2021-01-03&amp;previous_page_section_name=1000&amp;federated_search_id=d3c8d98b-4ee3-4493-9c12-b55e387a306a</t>
  </si>
  <si>
    <t>40 reviews</t>
  </si>
  <si>
    <t>Rumah 1 Lantai 3 Kamar Full Ac Seputaran Hyatt - null - Ngaglik</t>
  </si>
  <si>
    <t>15 guests Â· 3 bedrooms Â· 3 beds Â· 2 baths</t>
  </si>
  <si>
    <t>Price:$79 / night</t>
  </si>
  <si>
    <t>http://airbnb.com/rooms/30823928?adults=5&amp;check_in=2020-12-30&amp;check_out=2021-01-03&amp;previous_page_section_name=1000&amp;federated_search_id=d3c8d98b-4ee3-4493-9c12-b55e387a306a</t>
  </si>
  <si>
    <t>Ndalem Mpu Gandring Homestay/Guest House KotaJogja - null - Kecamatan Umbulharjo</t>
  </si>
  <si>
    <t>9 guests Â· 4 bedrooms Â· 7 beds Â· 3 baths</t>
  </si>
  <si>
    <t>http://airbnb.com/rooms/35815190?adults=5&amp;check_in=2020-12-30&amp;check_out=2021-01-03&amp;previous_page_section_name=1000&amp;federated_search_id=d3c8d98b-4ee3-4493-9c12-b55e387a306a</t>
  </si>
  <si>
    <t>Omah Yuwono Homestay - null - Mantrijeron</t>
  </si>
  <si>
    <t>Entire house in Mantrijeron</t>
  </si>
  <si>
    <t>Price:$264 / night</t>
  </si>
  <si>
    <t>http://airbnb.com/rooms/29295485?adults=5&amp;check_in=2020-12-30&amp;check_out=2021-01-03&amp;previous_page_section_name=1000&amp;federated_search_id=d3c8d98b-4ee3-4493-9c12-b55e387a306a</t>
  </si>
  <si>
    <t>Omah Leren - Guest House in Jogja City - null - Kecamatan Umbulharjo</t>
  </si>
  <si>
    <t>http://airbnb.com/rooms/39659421?adults=5&amp;check_in=2020-12-30&amp;check_out=2021-01-03&amp;previous_page_section_name=1000&amp;federated_search_id=d3c8d98b-4ee3-4493-9c12-b55e387a306a</t>
  </si>
  <si>
    <t>VELVET HOMESTAY (AC &amp;free wifi) 15mnt ke malioboro - null - Mlati</t>
  </si>
  <si>
    <t>Price:$106 / night</t>
  </si>
  <si>
    <t>http://airbnb.com/rooms/34705631?adults=5&amp;check_in=2020-12-30&amp;check_out=2021-01-03&amp;previous_page_section_name=1000&amp;federated_search_id=a510eaa4-b825-4b8d-b346-9d984ec65bb3</t>
  </si>
  <si>
    <t>Yogya: Go local, go to Homestay Prio - null - Sedayu</t>
  </si>
  <si>
    <t>Entire house in Sedayu</t>
  </si>
  <si>
    <t>5 guests Â· 2 bedrooms Â· 3 beds Â· 2 baths</t>
  </si>
  <si>
    <t>Wifi</t>
  </si>
  <si>
    <t>Price:$22 / night</t>
  </si>
  <si>
    <t>Rating 4.52 out of 5;</t>
  </si>
  <si>
    <t>http://airbnb.com/rooms/7763563?adults=5&amp;check_in=2020-12-30&amp;check_out=2021-01-03&amp;previous_page_section_name=1000&amp;federated_search_id=a510eaa4-b825-4b8d-b346-9d984ec65bb3</t>
  </si>
  <si>
    <t>Stylish House near HartonoMall Yogyakarta - null - Kecamatan Depok</t>
  </si>
  <si>
    <t>Previous price:$81Discounted price:$69 / night</t>
  </si>
  <si>
    <t>Previous price:</t>
  </si>
  <si>
    <t>http://airbnb.com/rooms/37271538?adults=5&amp;check_in=2020-12-30&amp;check_out=2021-01-03&amp;previous_page_section_name=1000&amp;federated_search_id=a510eaa4-b825-4b8d-b346-9d984ec65bb3</t>
  </si>
  <si>
    <t>Discounted price:</t>
  </si>
  <si>
    <t>JOGLO Riverside - null - Sewon</t>
  </si>
  <si>
    <t>Price:$62 / night</t>
  </si>
  <si>
    <t>http://airbnb.com/rooms/37199230?adults=5&amp;check_in=2020-12-30&amp;check_out=2021-01-03&amp;previous_page_section_name=1000&amp;federated_search_id=a510eaa4-b825-4b8d-b346-9d984ec65bb3</t>
  </si>
  <si>
    <t>Apartment Mataram City 1606 - null - Ngaglik</t>
  </si>
  <si>
    <t>Entire apartment in Ngaglik</t>
  </si>
  <si>
    <t>5 guests Â· 1 bedroom Â· 2 beds Â· 1 bath</t>
  </si>
  <si>
    <t>Rating 3.83 out of 5;</t>
  </si>
  <si>
    <t>http://airbnb.com/rooms/29637983?adults=5&amp;check_in=2020-12-30&amp;check_out=2021-01-03&amp;previous_page_section_name=1000&amp;federated_search_id=a510eaa4-b825-4b8d-b346-9d984ec65bb3</t>
  </si>
  <si>
    <t>Taka Homestay - null - Kecamatan Jetis</t>
  </si>
  <si>
    <t>Entire house in Kecamatan Jetis</t>
  </si>
  <si>
    <t>5 guests Â· 3 bedrooms Â· 3 beds Â· 4 baths</t>
  </si>
  <si>
    <t>Price:$26 / night</t>
  </si>
  <si>
    <t>http://airbnb.com/rooms/39460599?adults=5&amp;check_in=2020-12-30&amp;check_out=2021-01-03&amp;previous_page_section_name=1000&amp;federated_search_id=a510eaa4-b825-4b8d-b346-9d984ec65bb3</t>
  </si>
  <si>
    <t>Baby Pavillia - null - Ngaglik</t>
  </si>
  <si>
    <t>Private room in Ngaglik</t>
  </si>
  <si>
    <t>6 guests Â· 3 bedrooms Â· 4 beds Â· 1.5 shared baths</t>
  </si>
  <si>
    <t>Rating 4.33 out of 5;</t>
  </si>
  <si>
    <t>http://airbnb.com/rooms/34513547?adults=5&amp;check_in=2020-12-30&amp;check_out=2021-01-03&amp;previous_page_section_name=1000&amp;federated_search_id=a510eaa4-b825-4b8d-b346-9d984ec65bb3</t>
  </si>
  <si>
    <t>The Sixth Room - null - Kecamatan Depok</t>
  </si>
  <si>
    <t>6 guests Â· 2 bedrooms Â· 2 beds Â· 2 baths</t>
  </si>
  <si>
    <t>http://airbnb.com/rooms/31653600?adults=5&amp;check_in=2020-12-30&amp;check_out=2021-01-03&amp;previous_page_section_name=1000&amp;federated_search_id=a510eaa4-b825-4b8d-b346-9d984ec65bb3</t>
  </si>
  <si>
    <t>Stay @ Roten kaliurang villa - null - Yogyakarta</t>
  </si>
  <si>
    <t>Entire villa in Yogyakarta</t>
  </si>
  <si>
    <t>10 guests Â· 5 bedrooms Â· 10 beds Â· 3 baths</t>
  </si>
  <si>
    <t>Price:$247 / night</t>
  </si>
  <si>
    <t>http://airbnb.com/rooms/29315182?adults=5&amp;check_in=2020-12-30&amp;check_out=2021-01-03&amp;previous_page_section_name=1000&amp;federated_search_id=a510eaa4-b825-4b8d-b346-9d984ec65bb3</t>
  </si>
  <si>
    <t>Omah Dhewe Baturetno near adisucipto's airport - null - Banguntapan</t>
  </si>
  <si>
    <t>Entire townhouse in Banguntapan</t>
  </si>
  <si>
    <t>5 guests Â· 2 bedrooms Â· 3 beds Â· 1.5 baths</t>
  </si>
  <si>
    <t>Price:$53 / night</t>
  </si>
  <si>
    <t>http://airbnb.com/rooms/26057621?adults=5&amp;check_in=2020-12-30&amp;check_out=2021-01-03&amp;previous_page_section_name=1000&amp;federated_search_id=a510eaa4-b825-4b8d-b346-9d984ec65bb3</t>
  </si>
  <si>
    <t>Alvino homestay 2 - null - Depok Sub-District</t>
  </si>
  <si>
    <t>Entire house in Depok Sub-District</t>
  </si>
  <si>
    <t>http://airbnb.com/rooms/37054930?adults=5&amp;check_in=2020-12-30&amp;check_out=2021-01-03&amp;previous_page_section_name=1000&amp;federated_search_id=a510eaa4-b825-4b8d-b346-9d984ec65bb3</t>
  </si>
  <si>
    <t>The Purwanggan 8 - null - Pakualaman</t>
  </si>
  <si>
    <t>Shared room in Pakualaman</t>
  </si>
  <si>
    <t>8 guests Â· 1 bedroom Â· 4 beds Â· 4 shared baths</t>
  </si>
  <si>
    <t>Price:$50 / night</t>
  </si>
  <si>
    <t>http://airbnb.com/rooms/23774095?adults=5&amp;check_in=2020-12-30&amp;check_out=2021-01-03&amp;previous_page_section_name=1000&amp;federated_search_id=a510eaa4-b825-4b8d-b346-9d984ec65bb3</t>
  </si>
  <si>
    <t>Gentong Homestay (dormitory unit) - null - Borobudur</t>
  </si>
  <si>
    <t>Shared room in Borobudur</t>
  </si>
  <si>
    <t>6 guests Â· 1 bedroom Â· 6 beds Â· 2 shared baths</t>
  </si>
  <si>
    <t>Previous price:$12Discounted price:$10 / night</t>
  </si>
  <si>
    <t>http://airbnb.com/rooms/34276525?adults=5&amp;check_in=2020-12-30&amp;check_out=2021-01-03&amp;previous_page_section_name=1000&amp;federated_search_id=a510eaa4-b825-4b8d-b346-9d984ec65bb3</t>
  </si>
  <si>
    <t>Ary's village backpackers - null - Sewon</t>
  </si>
  <si>
    <t>Shared room in Sewon</t>
  </si>
  <si>
    <t>8 guests Â· 1 bedroom Â· 8 beds Â· 1 shared bath</t>
  </si>
  <si>
    <t>http://airbnb.com/rooms/25821083?adults=5&amp;check_in=2020-12-30&amp;check_out=2021-01-03&amp;previous_page_section_name=1000&amp;federated_search_id=a510eaa4-b825-4b8d-b346-9d984ec65bb3</t>
  </si>
  <si>
    <t>Oemah Ibu - null - Kecamatan Sewon</t>
  </si>
  <si>
    <t>Entire house in Kecamatan Sewon</t>
  </si>
  <si>
    <t>5 guests Â· 2 bedrooms Â· 4 beds Â· 2 baths</t>
  </si>
  <si>
    <t>http://airbnb.com/rooms/40020491?adults=5&amp;check_in=2020-12-30&amp;check_out=2021-01-03&amp;previous_page_section_name=1000&amp;federated_search_id=a510eaa4-b825-4b8d-b346-9d984ec65bb3</t>
  </si>
  <si>
    <t>Anna Homestay close to Prawirotaman - null - Kasihan</t>
  </si>
  <si>
    <t>12 guests Â· 3 bedrooms Â· 5 beds Â· 3 baths</t>
  </si>
  <si>
    <t>http://airbnb.com/rooms/30002866?adults=5&amp;check_in=2020-12-30&amp;check_out=2021-01-03&amp;previous_page_section_name=1000&amp;federated_search_id=a510eaa4-b825-4b8d-b346-9d984ec65bb3</t>
  </si>
  <si>
    <t>Carrissa Guest House. Dalam kota di Jl Magelang - null - Mlati</t>
  </si>
  <si>
    <t>http://airbnb.com/rooms/30703129?adults=5&amp;check_in=2020-12-30&amp;check_out=2021-01-03&amp;previous_page_section_name=1000&amp;federated_search_id=a510eaa4-b825-4b8d-b346-9d984ec65bb3</t>
  </si>
  <si>
    <t>Homestay durian borobudur - null - Borobudur</t>
  </si>
  <si>
    <t>Private room in Borobudur</t>
  </si>
  <si>
    <t>6 guests Â· 3 bedrooms Â· 0 beds Â· 3 shared baths</t>
  </si>
  <si>
    <t>Price:$14 / night</t>
  </si>
  <si>
    <t>http://airbnb.com/rooms/42796122?adults=5&amp;check_in=2020-12-30&amp;check_out=2021-01-03&amp;previous_page_section_name=1000&amp;federated_search_id=a510eaa4-b825-4b8d-b346-9d984ec65bb3</t>
  </si>
  <si>
    <t>Bagas Ayem Homestay - null - Kecamatan Ngaglik</t>
  </si>
  <si>
    <t>6 guests Â· 2 bedrooms Â· 1 bed Â· 1 bath</t>
  </si>
  <si>
    <t>Price:$27 / night</t>
  </si>
  <si>
    <t>http://airbnb.com/rooms/41380061?adults=5&amp;check_in=2020-12-30&amp;check_out=2021-01-03&amp;previous_page_section_name=1000&amp;federated_search_id=a510eaa4-b825-4b8d-b346-9d984ec65bb3</t>
  </si>
  <si>
    <t xml:space="preserve">MIDALA Guesthause  #Entire House with 3BR - null - sleman </t>
  </si>
  <si>
    <t xml:space="preserve">Entire townhouse in sleman </t>
  </si>
  <si>
    <t>6 guests Â· 3 bedrooms Â· 0 beds Â· 4.5 baths</t>
  </si>
  <si>
    <t>Price:$82 / night</t>
  </si>
  <si>
    <t>Rating 4.43 out of 5;</t>
  </si>
  <si>
    <t>http://airbnb.com/rooms/5270454?adults=5&amp;check_in=2020-12-30&amp;check_out=2021-01-03&amp;previous_page_section_name=1000&amp;federated_search_id=a510eaa4-b825-4b8d-b346-9d984ec65bb3</t>
  </si>
  <si>
    <t>Awana Jogya - Back to traditional living - null - Mantrijeron</t>
  </si>
  <si>
    <t>Entire townhouse in Mantrijeron</t>
  </si>
  <si>
    <t>10 guests Â· 3 bedrooms Â· 3 beds Â· 3 baths</t>
  </si>
  <si>
    <t>http://airbnb.com/rooms/22251048?adults=5&amp;check_in=2020-12-30&amp;check_out=2021-01-03&amp;previous_page_section_name=1000&amp;federated_search_id=db3eaf68-addf-4201-a6ef-2a96514432a7</t>
  </si>
  <si>
    <t>http://airbnb.com/rooms/26057621?adults=5&amp;check_in=2020-12-30&amp;check_out=2021-01-03&amp;previous_page_section_name=1000&amp;federated_search_id=db3eaf68-addf-4201-a6ef-2a96514432a7</t>
  </si>
  <si>
    <t>http://airbnb.com/rooms/40020491?adults=5&amp;check_in=2020-12-30&amp;check_out=2021-01-03&amp;previous_page_section_name=1000&amp;federated_search_id=db3eaf68-addf-4201-a6ef-2a96514432a7</t>
  </si>
  <si>
    <t>Homey Home in Jalan Kaliurang - null - Ngaglik</t>
  </si>
  <si>
    <t>8 guests Â· 3 bedrooms Â· 3 beds Â· 3 baths</t>
  </si>
  <si>
    <t>Price:$59 / night</t>
  </si>
  <si>
    <t>http://airbnb.com/rooms/35810983?adults=5&amp;check_in=2020-12-30&amp;check_out=2021-01-03&amp;previous_page_section_name=1000&amp;federated_search_id=db3eaf68-addf-4201-a6ef-2a96514432a7</t>
  </si>
  <si>
    <t>Arunika Villa Feels like Home - null - Kecamatan Pakem</t>
  </si>
  <si>
    <t>Price:$107 / night</t>
  </si>
  <si>
    <t>http://airbnb.com/rooms/45756256?adults=5&amp;check_in=2020-12-30&amp;check_out=2021-01-03&amp;previous_page_section_name=1000&amp;federated_search_id=db3eaf68-addf-4201-a6ef-2a96514432a7</t>
  </si>
  <si>
    <t>Darmawan Villa , hunian bersama keluarga besar - null - Pakem</t>
  </si>
  <si>
    <t>Entire villa in Pakem</t>
  </si>
  <si>
    <t>15 guests Â· 5 bedrooms Â· 7 beds Â· 1 bath</t>
  </si>
  <si>
    <t>Price:$176 / night</t>
  </si>
  <si>
    <t>http://airbnb.com/rooms/46549148?adults=5&amp;check_in=2020-12-30&amp;check_out=2021-01-03&amp;previous_page_section_name=1000&amp;federated_search_id=db3eaf68-addf-4201-a6ef-2a96514432a7</t>
  </si>
  <si>
    <t>Ndalem PR3 Kulon Yogyakarta Guest House - null - Kecamatan Tegalrejo</t>
  </si>
  <si>
    <t>Entire house in Kecamatan Tegalrejo</t>
  </si>
  <si>
    <t>6 guests Â· 3 bedrooms Â· 5 beds Â· 3 baths</t>
  </si>
  <si>
    <t>http://airbnb.com/rooms/46263939?adults=5&amp;check_in=2020-12-30&amp;check_out=2021-01-03&amp;previous_page_section_name=1000&amp;federated_search_id=db3eaf68-addf-4201-a6ef-2a96514432a7</t>
  </si>
  <si>
    <t>Second Home 5 Near Pusat Kota - null - Kecamatan Sewon</t>
  </si>
  <si>
    <t>8 guests Â· 2 bedrooms Â· 4 beds Â· 2 baths</t>
  </si>
  <si>
    <t>http://airbnb.com/rooms/40818112?adults=5&amp;check_in=2020-12-30&amp;check_out=2021-01-03&amp;previous_page_section_name=1000&amp;federated_search_id=db3eaf68-addf-4201-a6ef-2a96514432a7</t>
  </si>
  <si>
    <t>Homestay Anugrah Borobudur (Premium) - null - Kecamatan Borobudur</t>
  </si>
  <si>
    <t>Entire cottage in Kecamatan Borobudur</t>
  </si>
  <si>
    <t>6 guests Â· 2 bedrooms Â· 3 beds Â· 5 baths</t>
  </si>
  <si>
    <t>Previous price:$41Discounted price:$37 / night</t>
  </si>
  <si>
    <t>http://airbnb.com/rooms/35687792?adults=5&amp;check_in=2020-12-30&amp;check_out=2021-01-03&amp;previous_page_section_name=1000&amp;federated_search_id=db3eaf68-addf-4201-a6ef-2a96514432a7</t>
  </si>
  <si>
    <t>Omah nDeso Sanggrahan Asri &amp; Alami - null - Kecamatan Depok</t>
  </si>
  <si>
    <t>6 guests Â· 3 bedrooms Â· 4 beds Â· 1 bath</t>
  </si>
  <si>
    <t>http://airbnb.com/rooms/30953862?adults=5&amp;check_in=2020-12-30&amp;check_out=2021-01-03&amp;previous_page_section_name=1000&amp;federated_search_id=db3eaf68-addf-4201-a6ef-2a96514432a7</t>
  </si>
  <si>
    <t>Nalcha homestay 2 - null - Kecamatan Ngaglik</t>
  </si>
  <si>
    <t>7 guests Â· 4 bedrooms Â· 4 beds Â· 1 bath</t>
  </si>
  <si>
    <t>http://airbnb.com/rooms/45883238?adults=5&amp;check_in=2020-12-30&amp;check_out=2021-01-03&amp;previous_page_section_name=1000&amp;federated_search_id=db3eaf68-addf-4201-a6ef-2a96514432a7</t>
  </si>
  <si>
    <t>Second Home 9 Palagan - null - Kecamatan Ngaglik</t>
  </si>
  <si>
    <t>8 guests Â· 3 bedrooms Â· 4 beds Â· 2 baths</t>
  </si>
  <si>
    <t>http://airbnb.com/rooms/45164441?adults=5&amp;check_in=2020-12-30&amp;check_out=2021-01-03&amp;previous_page_section_name=1000&amp;federated_search_id=db3eaf68-addf-4201-a6ef-2a96514432a7</t>
  </si>
  <si>
    <t>Limasan Candi Gebang - null - Ngemplak</t>
  </si>
  <si>
    <t>Entire house in Ngemplak</t>
  </si>
  <si>
    <t>10 guests Â· 4 bedrooms Â· 8 beds Â· 3 baths</t>
  </si>
  <si>
    <t>http://airbnb.com/rooms/22753258?adults=5&amp;check_in=2020-12-30&amp;check_out=2021-01-03&amp;previous_page_section_name=1000&amp;federated_search_id=db3eaf68-addf-4201-a6ef-2a96514432a7</t>
  </si>
  <si>
    <t>Anindya House - null - Kecamatan Mertoyudan</t>
  </si>
  <si>
    <t>Entire house in Kecamatan Mertoyudan</t>
  </si>
  <si>
    <t>Price:$18 / night</t>
  </si>
  <si>
    <t>Rating 4.0 out of 5;</t>
  </si>
  <si>
    <t>http://airbnb.com/rooms/36812814?adults=5&amp;check_in=2020-12-30&amp;check_out=2021-01-03&amp;previous_page_section_name=1000&amp;federated_search_id=db3eaf68-addf-4201-a6ef-2a96514432a7</t>
  </si>
  <si>
    <t>Maqmil Homestay Prambanan - null - sleman</t>
  </si>
  <si>
    <t>Entire house in sleman</t>
  </si>
  <si>
    <t>Rating 4.23 out of 5;</t>
  </si>
  <si>
    <t>http://airbnb.com/rooms/12495862?adults=5&amp;check_in=2020-12-30&amp;check_out=2021-01-03&amp;previous_page_section_name=1000&amp;federated_search_id=db3eaf68-addf-4201-a6ef-2a96514432a7</t>
  </si>
  <si>
    <t>Shasna Homestay (15 org) Dekat Bandara &amp; Mall - null - Banguntapan</t>
  </si>
  <si>
    <t>15 guests Â· Studio Â· 4 beds Â· 4 baths</t>
  </si>
  <si>
    <t>http://airbnb.com/rooms/23634037?adults=5&amp;check_in=2020-12-30&amp;check_out=2021-01-03&amp;previous_page_section_name=1000&amp;federated_search_id=db3eaf68-addf-4201-a6ef-2a96514432a7</t>
  </si>
  <si>
    <t>Drono Guest House - null - Ngaglik</t>
  </si>
  <si>
    <t>10 guests Â· 3 bedrooms Â· 3 beds Â· 3.5 baths</t>
  </si>
  <si>
    <t>Price:$52 / night</t>
  </si>
  <si>
    <t>http://airbnb.com/rooms/31908189?adults=5&amp;check_in=2020-12-30&amp;check_out=2021-01-03&amp;previous_page_section_name=1000&amp;federated_search_id=db3eaf68-addf-4201-a6ef-2a96514432a7</t>
  </si>
  <si>
    <t>Luxury villa near Yogyakarta - null - Klaten Tengah</t>
  </si>
  <si>
    <t>Entire villa in Klaten Tengah</t>
  </si>
  <si>
    <t>6 guests Â· 4 bedrooms Â· 4 beds Â· 3 baths</t>
  </si>
  <si>
    <t>Price:$131 / night</t>
  </si>
  <si>
    <t>Rating 4.45 out of 5;</t>
  </si>
  <si>
    <t>http://airbnb.com/rooms/977228?adults=5&amp;check_in=2020-12-30&amp;check_out=2021-01-03&amp;previous_page_section_name=1000&amp;federated_search_id=db3eaf68-addf-4201-a6ef-2a96514432a7</t>
  </si>
  <si>
    <t>Deluxe room, House in Kotabaru near Malioboro - null - Gondokusuman</t>
  </si>
  <si>
    <t>Private room in Gondokusuman</t>
  </si>
  <si>
    <t>Previous price:$56Discounted price:$54 / night</t>
  </si>
  <si>
    <t>http://airbnb.com/rooms/31885805?adults=5&amp;check_in=2020-12-30&amp;check_out=2021-01-03&amp;previous_page_section_name=1000&amp;federated_search_id=db3eaf68-addf-4201-a6ef-2a96514432a7</t>
  </si>
  <si>
    <t>Naura Guest House - null - Mlati</t>
  </si>
  <si>
    <t>http://airbnb.com/rooms/13009511?adults=5&amp;check_in=2020-12-30&amp;check_out=2021-01-03&amp;previous_page_section_name=1000&amp;federated_search_id=db3eaf68-addf-4201-a6ef-2a96514432a7</t>
  </si>
  <si>
    <t>Rumah Vintage bergaya INDISCHE di pusat kota Jogja - null - Kraton</t>
  </si>
  <si>
    <t>Entire house in Kraton</t>
  </si>
  <si>
    <t>10 guests Â· 3 bedrooms Â· 5 beds Â· 2 baths</t>
  </si>
  <si>
    <t>Price:$146 / night</t>
  </si>
  <si>
    <t>Rating 4.60 out of 5;</t>
  </si>
  <si>
    <t>http://airbnb.com/rooms/22237362?adults=5&amp;check_in=2020-12-30&amp;check_out=2021-01-03&amp;previous_page_section_name=1000&amp;federated_search_id=9ee02bc5-d2f6-42f8-b298-fefa056d434c</t>
  </si>
  <si>
    <t>http://airbnb.com/rooms/46549148?adults=5&amp;check_in=2020-12-30&amp;check_out=2021-01-03&amp;previous_page_section_name=1000&amp;federated_search_id=9ee02bc5-d2f6-42f8-b298-fefa056d434c</t>
  </si>
  <si>
    <t>RdanE Homes is a simple house - null - Kecamatan Ngaglik</t>
  </si>
  <si>
    <t>Price:$350 / night</t>
  </si>
  <si>
    <t>http://airbnb.com/rooms/10617403?adults=5&amp;check_in=2020-12-30&amp;check_out=2021-01-03&amp;previous_page_section_name=1000&amp;federated_search_id=9ee02bc5-d2f6-42f8-b298-fefa056d434c</t>
  </si>
  <si>
    <t>http://airbnb.com/rooms/13009511?adults=5&amp;check_in=2020-12-30&amp;check_out=2021-01-03&amp;previous_page_section_name=1000&amp;federated_search_id=9ee02bc5-d2f6-42f8-b298-fefa056d434c</t>
  </si>
  <si>
    <t>Candramaya Guesthouse I - null - Kecamatan Gamping</t>
  </si>
  <si>
    <t>Entire house in Kecamatan Gamping</t>
  </si>
  <si>
    <t>5 guests Â· 3 bedrooms Â· 3 beds Â· 3 baths</t>
  </si>
  <si>
    <t>Price:$88 / night</t>
  </si>
  <si>
    <t>http://airbnb.com/rooms/40621139?adults=5&amp;check_in=2020-12-30&amp;check_out=2021-01-03&amp;previous_page_section_name=1000&amp;federated_search_id=9ee02bc5-d2f6-42f8-b298-fefa056d434c</t>
  </si>
  <si>
    <t>Bu Kun Homestay - null - Ngaglik</t>
  </si>
  <si>
    <t>6 guests Â· 2 bedrooms Â· 2 beds Â· 3 baths</t>
  </si>
  <si>
    <t>http://airbnb.com/rooms/24105585?adults=5&amp;check_in=2020-12-30&amp;check_out=2021-01-03&amp;previous_page_section_name=1000&amp;federated_search_id=9ee02bc5-d2f6-42f8-b298-fefa056d434c</t>
  </si>
  <si>
    <t>Cozy Private Home ay Central Yogyakarta City - null - Gondokusuman</t>
  </si>
  <si>
    <t>Entire guest suite in Gondokusuman</t>
  </si>
  <si>
    <t>http://airbnb.com/rooms/19007551?adults=5&amp;check_in=2020-12-30&amp;check_out=2021-01-03&amp;previous_page_section_name=1000&amp;federated_search_id=9ee02bc5-d2f6-42f8-b298-fefa056d434c</t>
  </si>
  <si>
    <t>Jaswan Inn Borobudur - null - Borobudur</t>
  </si>
  <si>
    <t>Entire guesthouse in Borobudur</t>
  </si>
  <si>
    <t>8 guests Â· 2 bedrooms Â· 6 beds Â· 3 baths</t>
  </si>
  <si>
    <t>http://airbnb.com/rooms/19920367?adults=5&amp;check_in=2020-12-30&amp;check_out=2021-01-03&amp;previous_page_section_name=1000&amp;federated_search_id=9ee02bc5-d2f6-42f8-b298-fefa056d434c</t>
  </si>
  <si>
    <t>52 reviews</t>
  </si>
  <si>
    <t>Villa Omah Opas Near Borobudur - null - Mungkid</t>
  </si>
  <si>
    <t>Private room in Mungkid</t>
  </si>
  <si>
    <t>10 guests Â· 3 bedrooms Â· 2 beds Â· 1 bath</t>
  </si>
  <si>
    <t>Price:$204 / night</t>
  </si>
  <si>
    <t>http://airbnb.com/rooms/46578491?adults=5&amp;check_in=2020-12-30&amp;check_out=2021-01-03&amp;previous_page_section_name=1000&amp;federated_search_id=9ee02bc5-d2f6-42f8-b298-fefa056d434c</t>
  </si>
  <si>
    <t>Homestay dengan Private Bathroom lucu at Kraton - null - Kraton</t>
  </si>
  <si>
    <t>8 guests Â· 5 bedrooms Â· 5 beds Â· 5 baths</t>
  </si>
  <si>
    <t>Price:$169 / night</t>
  </si>
  <si>
    <t>http://airbnb.com/rooms/42064753?adults=5&amp;check_in=2020-12-30&amp;check_out=2021-01-03&amp;previous_page_section_name=1000&amp;federated_search_id=9ee02bc5-d2f6-42f8-b298-fefa056d434c</t>
  </si>
  <si>
    <t>Stunning Art filled - 3 BR Pool Villa - null - Bantul</t>
  </si>
  <si>
    <t>Entire villa in Bantul</t>
  </si>
  <si>
    <t>Price:$529 / night</t>
  </si>
  <si>
    <t>http://airbnb.com/rooms/45497696?adults=5&amp;check_in=2020-12-30&amp;check_out=2021-01-03&amp;previous_page_section_name=1000&amp;federated_search_id=9ee02bc5-d2f6-42f8-b298-fefa056d434c</t>
  </si>
  <si>
    <t>Cham's Guest House - null - Kasihan</t>
  </si>
  <si>
    <t>Price:$37 / night</t>
  </si>
  <si>
    <t>http://airbnb.com/rooms/29618278?adults=5&amp;check_in=2020-12-30&amp;check_out=2021-01-03&amp;previous_page_section_name=1000&amp;federated_search_id=9ee02bc5-d2f6-42f8-b298-fefa056d434c</t>
  </si>
  <si>
    <t>Villa 6 kamar dekat Hartono Mall dan Jogja Bay - null - Danurejan</t>
  </si>
  <si>
    <t>Entire house in Danurejan</t>
  </si>
  <si>
    <t>12 guests Â· 6 bedrooms Â· 6 beds Â· 3 baths</t>
  </si>
  <si>
    <t>Previous price:$170Discounted price:$153 / night</t>
  </si>
  <si>
    <t>http://airbnb.com/rooms/34723187?adults=5&amp;check_in=2020-12-30&amp;check_out=2021-01-03&amp;previous_page_section_name=1000&amp;federated_search_id=9ee02bc5-d2f6-42f8-b298-fefa056d434c</t>
  </si>
  <si>
    <t>Gita house - null - Sleman</t>
  </si>
  <si>
    <t>Entire house in Sleman</t>
  </si>
  <si>
    <t>9 guests Â· 3 bedrooms Â· 3 beds Â· 2 baths</t>
  </si>
  <si>
    <t>http://airbnb.com/rooms/41056779?adults=5&amp;check_in=2020-12-30&amp;check_out=2021-01-03&amp;previous_page_section_name=1000&amp;federated_search_id=9ee02bc5-d2f6-42f8-b298-fefa056d434c</t>
  </si>
  <si>
    <t>Yogyakarta Guesthouse - null - Jetis</t>
  </si>
  <si>
    <t>Entire house in Jetis</t>
  </si>
  <si>
    <t>12 guests Â· 6 bedrooms Â· 9 beds Â· 7 baths</t>
  </si>
  <si>
    <t>http://airbnb.com/rooms/21180018?adults=5&amp;check_in=2020-12-30&amp;check_out=2021-01-03&amp;previous_page_section_name=1000&amp;federated_search_id=9ee02bc5-d2f6-42f8-b298-fefa056d434c</t>
  </si>
  <si>
    <t>Villa Buddha Malioboro - null - Jetis</t>
  </si>
  <si>
    <t>Entire villa in Jetis</t>
  </si>
  <si>
    <t>Price:$76 / night</t>
  </si>
  <si>
    <t>http://airbnb.com/rooms/33501119?adults=5&amp;check_in=2020-12-30&amp;check_out=2021-01-03&amp;previous_page_section_name=1000&amp;federated_search_id=9ee02bc5-d2f6-42f8-b298-fefa056d434c</t>
  </si>
  <si>
    <t>BODRONOYO 2 GUEST HOUSE - null - Daerah Istimewa Yogyakarta</t>
  </si>
  <si>
    <t>Entire house in Daerah Istimewa Yogyakarta</t>
  </si>
  <si>
    <t>Price:$123 / night</t>
  </si>
  <si>
    <t>http://airbnb.com/rooms/27773342?adults=5&amp;check_in=2020-12-30&amp;check_out=2021-01-03&amp;previous_page_section_name=1000&amp;federated_search_id=9ee02bc5-d2f6-42f8-b298-fefa056d434c</t>
  </si>
  <si>
    <t>Dilah House Syariah: 4 Kamar dgn Kipas Angin 8org - null - Gondomanan</t>
  </si>
  <si>
    <t>Private room in Gondomanan</t>
  </si>
  <si>
    <t>8 guests Â· 4 bedrooms Â· 4 beds Â· 3 shared baths</t>
  </si>
  <si>
    <t>Price:$35 / night</t>
  </si>
  <si>
    <t>http://airbnb.com/rooms/41140184?adults=5&amp;check_in=2020-12-30&amp;check_out=2021-01-03&amp;previous_page_section_name=1000&amp;federated_search_id=9ee02bc5-d2f6-42f8-b298-fefa056d434c</t>
  </si>
  <si>
    <t>Ndalem Rahayu Pavillion - null - Laweyan</t>
  </si>
  <si>
    <t>Entire guesthouse in Laweyan</t>
  </si>
  <si>
    <t>10 guests Â· 5 bedrooms Â· 5 beds Â· 5 baths</t>
  </si>
  <si>
    <t>http://airbnb.com/rooms/17161397?adults=5&amp;check_in=2020-12-30&amp;check_out=2021-01-03&amp;previous_page_section_name=1000&amp;federated_search_id=9ee02bc5-d2f6-42f8-b298-fefa056d434c</t>
  </si>
  <si>
    <t>13 reviews</t>
  </si>
  <si>
    <t>Villa with Japanesse style, Free Car and Driver - null - Kaliurang</t>
  </si>
  <si>
    <t>Private room in Kaliurang</t>
  </si>
  <si>
    <t>Airconditioning</t>
  </si>
  <si>
    <t>Price:$140 / night</t>
  </si>
  <si>
    <t>http://airbnb.com/rooms/4544889?adults=5&amp;check_in=2020-12-30&amp;check_out=2021-01-03&amp;previous_page_section_name=1000&amp;federated_search_id=9ee02bc5-d2f6-42f8-b298-fefa056d434c</t>
  </si>
  <si>
    <t>Ndalem Cemara Homestay Yogyakarta - null - Depok Sub-District</t>
  </si>
  <si>
    <t>14 guests Â· 4 bedrooms Â· 7 beds Â· 3 baths</t>
  </si>
  <si>
    <t>Rating 4.75 out of 5;</t>
  </si>
  <si>
    <t>http://airbnb.com/rooms/16921102?adults=5&amp;check_in=2020-12-30&amp;check_out=2021-01-03&amp;previous_page_section_name=1000&amp;federated_search_id=8ec4a32a-92da-411e-a6fa-2000cb3bb71c</t>
  </si>
  <si>
    <t>Dilah Guesthouse 8 Bed Room near Alunalun 20people - null - Gondomanan</t>
  </si>
  <si>
    <t>Entire house in Gondomanan</t>
  </si>
  <si>
    <t>16 guests Â· 8 bedrooms Â· 8 beds Â· 5 baths</t>
  </si>
  <si>
    <t>http://airbnb.com/rooms/41051270?adults=5&amp;check_in=2020-12-30&amp;check_out=2021-01-03&amp;previous_page_section_name=1000&amp;federated_search_id=8ec4a32a-92da-411e-a6fa-2000cb3bb71c</t>
  </si>
  <si>
    <t>http://airbnb.com/rooms/22753258?adults=5&amp;check_in=2020-12-30&amp;check_out=2021-01-03&amp;previous_page_section_name=1000&amp;federated_search_id=8ec4a32a-92da-411e-a6fa-2000cb3bb71c</t>
  </si>
  <si>
    <t>10â€™ jln ke malioboro|max 28guest|kembangGulahostel - null - Pakualaman</t>
  </si>
  <si>
    <t>Entire house in Pakualaman</t>
  </si>
  <si>
    <t>16 guests Â· 4 bedrooms Â· 28 beds Â· 7 baths</t>
  </si>
  <si>
    <t>http://airbnb.com/rooms/40020191?adults=5&amp;check_in=2020-12-30&amp;check_out=2021-01-03&amp;previous_page_section_name=1000&amp;federated_search_id=8ec4a32a-92da-411e-a6fa-2000cb3bb71c</t>
  </si>
  <si>
    <t>Omah Gading Homestay - null - Playen</t>
  </si>
  <si>
    <t>Entire house in Playen</t>
  </si>
  <si>
    <t>15 guests Â· 1 bedroom Â· 15 beds Â· 3 baths</t>
  </si>
  <si>
    <t>FreecancellationuntilDec25</t>
  </si>
  <si>
    <t>Price:$33 / night</t>
  </si>
  <si>
    <t>http://airbnb.com/rooms/24122874?adults=5&amp;check_in=2020-12-30&amp;check_out=2021-01-03&amp;previous_page_section_name=1000&amp;federated_search_id=8ec4a32a-92da-411e-a6fa-2000cb3bb71c</t>
  </si>
  <si>
    <t>Yogyakarta Backpacker 2 @ Tugu Yogyakarta. - null - Jetis</t>
  </si>
  <si>
    <t>Private room in Jetis</t>
  </si>
  <si>
    <t>12 guests Â· 5 bedrooms Â· 4 beds Â· 5 baths</t>
  </si>
  <si>
    <t>Price:$47 / night</t>
  </si>
  <si>
    <t>Rating 3.86 out of 5;</t>
  </si>
  <si>
    <t>http://airbnb.com/rooms/18199313?adults=5&amp;check_in=2020-12-30&amp;check_out=2021-01-03&amp;previous_page_section_name=1000&amp;federated_search_id=8ec4a32a-92da-411e-a6fa-2000cb3bb71c</t>
  </si>
  <si>
    <t>http://airbnb.com/rooms/19007551?adults=5&amp;check_in=2020-12-30&amp;check_out=2021-01-03&amp;previous_page_section_name=1000&amp;federated_search_id=8ec4a32a-92da-411e-a6fa-2000cb3bb71c</t>
  </si>
  <si>
    <t>Dilah Guesthouse Syariah - 2 Rooms AC shared house - null - Gondomanan</t>
  </si>
  <si>
    <t>5 guests Â· 2 bedrooms Â· 2 beds Â· 3 shared baths</t>
  </si>
  <si>
    <t>http://airbnb.com/rooms/41095560?adults=5&amp;check_in=2020-12-30&amp;check_out=2021-01-03&amp;previous_page_section_name=1000&amp;federated_search_id=8ec4a32a-92da-411e-a6fa-2000cb3bb71c</t>
  </si>
  <si>
    <t>15 mins from city center, quiet 3 BR guest house. - null - Kecamatan Gamping</t>
  </si>
  <si>
    <t>http://airbnb.com/rooms/35070366?adults=5&amp;check_in=2020-12-30&amp;check_out=2021-01-03&amp;previous_page_section_name=1000&amp;federated_search_id=8ec4a32a-92da-411e-a6fa-2000cb3bb71c</t>
  </si>
  <si>
    <t>villa di palagan paling nyaman - null - Ngaglik</t>
  </si>
  <si>
    <t>Entire villa in Ngaglik</t>
  </si>
  <si>
    <t>10 guests Â· 3 bedrooms Â· 4 beds Â· 2 baths</t>
  </si>
  <si>
    <t>Price:$99 / night</t>
  </si>
  <si>
    <t>http://airbnb.com/rooms/30189820?adults=5&amp;check_in=2020-12-30&amp;check_out=2021-01-03&amp;previous_page_section_name=1000&amp;federated_search_id=8ec4a32a-92da-411e-a6fa-2000cb3bb71c</t>
  </si>
  <si>
    <t>Rumah P&amp;P - null - Pakualaman</t>
  </si>
  <si>
    <t>8 guests Â· 4 bedrooms Â· 5 beds Â· 4 baths</t>
  </si>
  <si>
    <t>Price:$100 / night</t>
  </si>
  <si>
    <t>http://airbnb.com/rooms/32449509?adults=5&amp;check_in=2020-12-30&amp;check_out=2021-01-03&amp;previous_page_section_name=1000&amp;federated_search_id=8ec4a32a-92da-411e-a6fa-2000cb3bb71c</t>
  </si>
  <si>
    <t>Irzahfa homestay minimalis cantik sangat nyaman - null - Kecamatan Kalasan</t>
  </si>
  <si>
    <t>Entire house in Kecamatan Kalasan</t>
  </si>
  <si>
    <t>10 guests Â· 4 bedrooms Â· 7 beds Â· 4.5 baths</t>
  </si>
  <si>
    <t>Price:$159 / night</t>
  </si>
  <si>
    <t>http://airbnb.com/rooms/42003305?adults=5&amp;check_in=2020-12-30&amp;check_out=2021-01-03&amp;previous_page_section_name=1000&amp;federated_search_id=8ec4a32a-92da-411e-a6fa-2000cb3bb71c</t>
  </si>
  <si>
    <t>Irzahfa HomeStay - null - Kecamatan Kalasan</t>
  </si>
  <si>
    <t>12 guests Â· 4 bedrooms Â· 3 beds Â· 4.5 baths</t>
  </si>
  <si>
    <t>http://airbnb.com/rooms/41725633?adults=5&amp;check_in=2020-12-30&amp;check_out=2021-01-03&amp;previous_page_section_name=1000&amp;federated_search_id=8ec4a32a-92da-411e-a6fa-2000cb3bb71c</t>
  </si>
  <si>
    <t>Villa 3 kamar full AC dekat Jogja City Mall - null - Kecamatan Sleman</t>
  </si>
  <si>
    <t>Entire house in Kecamatan Sleman</t>
  </si>
  <si>
    <t>Previous price:$85Discounted price:$77 / night</t>
  </si>
  <si>
    <t>http://airbnb.com/rooms/34690219?adults=5&amp;check_in=2020-12-30&amp;check_out=2021-01-03&amp;previous_page_section_name=1000&amp;federated_search_id=8ec4a32a-92da-411e-a6fa-2000cb3bb71c</t>
  </si>
  <si>
    <t>15 mins from city center, quiet 4 BR guest house. - null - Kecamatan Gamping</t>
  </si>
  <si>
    <t>8 guests Â· 4 bedrooms Â· 5 beds Â· 3 baths</t>
  </si>
  <si>
    <t>Price:$70 / night</t>
  </si>
  <si>
    <t>http://airbnb.com/rooms/35069748?adults=5&amp;check_in=2020-12-30&amp;check_out=2021-01-03&amp;previous_page_section_name=1000&amp;federated_search_id=8ec4a32a-92da-411e-a6fa-2000cb3bb71c</t>
  </si>
  <si>
    <t>PELEM KECUT RESIDENCE / MH103 DERESAN - null - Sleman</t>
  </si>
  <si>
    <t>Private room in Sleman</t>
  </si>
  <si>
    <t>10 guests Â· 22 bedrooms Â· 19 beds Â· 20 shared baths</t>
  </si>
  <si>
    <t>Price:$45 / night</t>
  </si>
  <si>
    <t>http://airbnb.com/rooms/23411335?adults=5&amp;check_in=2020-12-30&amp;check_out=2021-01-03&amp;previous_page_section_name=1000&amp;federated_search_id=8ec4a32a-92da-411e-a6fa-2000cb3bb71c</t>
  </si>
  <si>
    <t>http://airbnb.com/rooms/27773342?adults=5&amp;check_in=2020-12-30&amp;check_out=2021-01-03&amp;previous_page_section_name=1000&amp;federated_search_id=8ec4a32a-92da-411e-a6fa-2000cb3bb71c</t>
  </si>
  <si>
    <t>Felish Residence 2-beds25-CenterJogja-FullFacility - null - Pakualaman</t>
  </si>
  <si>
    <t>Private room in Pakualaman</t>
  </si>
  <si>
    <t>16 guests Â· 4 bedrooms Â· 18 beds Â· 3 shared baths</t>
  </si>
  <si>
    <t>Price:$229 / night</t>
  </si>
  <si>
    <t>http://airbnb.com/rooms/46128471?adults=5&amp;check_in=2020-12-30&amp;check_out=2021-01-03&amp;previous_page_section_name=1000&amp;federated_search_id=8ec4a32a-92da-411e-a6fa-2000cb3bb71c</t>
  </si>
  <si>
    <t>OMAH HELECHO by Dâ€™Padukan Pie &amp; Resto - null - Kecamatan Pakem</t>
  </si>
  <si>
    <t>10 guests Â· 4 bedrooms Â· 6 beds Â· 5.5 baths</t>
  </si>
  <si>
    <t>Price:$240 / night</t>
  </si>
  <si>
    <t>http://airbnb.com/rooms/41110741?adults=5&amp;check_in=2020-12-30&amp;check_out=2021-01-03&amp;previous_page_section_name=1000&amp;federated_search_id=8ec4a32a-92da-411e-a6fa-2000cb3bb71c</t>
  </si>
  <si>
    <t>Rumah Aisya 1, A Traditional Limasan House - null - Kecamatan Mlati</t>
  </si>
  <si>
    <t>Entire guesthouse in Kecamatan Mlati</t>
  </si>
  <si>
    <t>http://airbnb.com/rooms/46500782?adults=5&amp;check_in=2020-12-30&amp;check_out=2021-01-03&amp;previous_page_section_name=1000&amp;federated_search_id=8ec4a32a-92da-411e-a6fa-2000cb3bb71c</t>
  </si>
  <si>
    <t>Home Stay Sego Uduk Pleret Bantul Yogyakarta - null - Pleret</t>
  </si>
  <si>
    <t>6 guests Â· 3 bedrooms Â· 5 beds Â· 3.5 baths</t>
  </si>
  <si>
    <t>http://airbnb.com/rooms/32419673?adults=5&amp;check_in=2020-12-30&amp;check_out=2021-01-03&amp;previous_page_section_name=1000&amp;federated_search_id=408336f7-bd98-43ef-aca5-9c63deb2b199</t>
  </si>
  <si>
    <t>Price:$275 / night</t>
  </si>
  <si>
    <t>http://airbnb.com/rooms/41110741?adults=5&amp;check_in=2020-12-30&amp;check_out=2021-01-03&amp;previous_page_section_name=1000&amp;federated_search_id=408336f7-bd98-43ef-aca5-9c63deb2b199</t>
  </si>
  <si>
    <t>Price:$160 / night</t>
  </si>
  <si>
    <t>http://airbnb.com/rooms/4544889?adults=5&amp;check_in=2020-12-30&amp;check_out=2021-01-03&amp;previous_page_section_name=1000&amp;federated_search_id=408336f7-bd98-43ef-aca5-9c63deb2b199</t>
  </si>
  <si>
    <t>Previous price:$192Discounted price:$175 / night</t>
  </si>
  <si>
    <t>http://airbnb.com/rooms/34723187?adults=5&amp;check_in=2020-12-30&amp;check_out=2021-01-03&amp;previous_page_section_name=1000&amp;federated_search_id=408336f7-bd98-43ef-aca5-9c63deb2b199</t>
  </si>
  <si>
    <t>http://airbnb.com/rooms/46500782?adults=5&amp;check_in=2020-12-30&amp;check_out=2021-01-03&amp;previous_page_section_name=1000&amp;federated_search_id=408336f7-bd98-43ef-aca5-9c63deb2b199</t>
  </si>
  <si>
    <t>Guest House Omahku Dewe - null - Mlati</t>
  </si>
  <si>
    <t>8 guests Â· 4 bedrooms Â· 8 beds Â· 3 baths</t>
  </si>
  <si>
    <t>Price:$129 / night</t>
  </si>
  <si>
    <t>http://airbnb.com/rooms/11349505?adults=5&amp;check_in=2020-12-30&amp;check_out=2021-01-03&amp;previous_page_section_name=1000&amp;federated_search_id=408336f7-bd98-43ef-aca5-9c63deb2b199</t>
  </si>
  <si>
    <t>H.Prime HOSTEL for 6pax/Female Dorm - null - Kecamatan Depok</t>
  </si>
  <si>
    <t>Shared room in Kecamatan Depok</t>
  </si>
  <si>
    <t>6 guests Â· 1 bedroom Â· 6 beds Â· 3 shared baths</t>
  </si>
  <si>
    <t>Price:$48 / night</t>
  </si>
  <si>
    <t>http://airbnb.com/rooms/42417126?adults=5&amp;check_in=2020-12-30&amp;check_out=2021-01-03&amp;previous_page_section_name=1000&amp;federated_search_id=408336f7-bd98-43ef-aca5-9c63deb2b199</t>
  </si>
  <si>
    <t>Price:$234 / night</t>
  </si>
  <si>
    <t>http://airbnb.com/rooms/46578491?adults=5&amp;check_in=2020-12-30&amp;check_out=2021-01-03&amp;previous_page_section_name=1000&amp;federated_search_id=408336f7-bd98-43ef-aca5-9c63deb2b199</t>
  </si>
  <si>
    <t>Price:$105 / night</t>
  </si>
  <si>
    <t>http://airbnb.com/rooms/13009511?adults=5&amp;check_in=2020-12-30&amp;check_out=2021-01-03&amp;previous_page_section_name=1000&amp;federated_search_id=408336f7-bd98-43ef-aca5-9c63deb2b199</t>
  </si>
  <si>
    <t>Al Khayr Guest House - null - Pasar Kliwon</t>
  </si>
  <si>
    <t>Entire guesthouse in Pasar Kliwon</t>
  </si>
  <si>
    <t>6 guests Â· 1 bedroom Â· 2 beds Â· 1 bath</t>
  </si>
  <si>
    <t>Rating 4.38 out of 5;</t>
  </si>
  <si>
    <t>http://airbnb.com/rooms/21497864?adults=5&amp;check_in=2020-12-30&amp;check_out=2021-01-03&amp;previous_page_section_name=1000&amp;federated_search_id=408336f7-bd98-43ef-aca5-9c63deb2b199</t>
  </si>
  <si>
    <t>3 Bedrooms house with private pool - null - Kecamatan Depok</t>
  </si>
  <si>
    <t>Price:$133 / night</t>
  </si>
  <si>
    <t>http://airbnb.com/rooms/22572498?adults=5&amp;check_in=2020-12-30&amp;check_out=2021-01-03&amp;previous_page_section_name=1000&amp;federated_search_id=408336f7-bd98-43ef-aca5-9c63deb2b199</t>
  </si>
  <si>
    <t>Jeruk Homestay Jogja - null - Kecamatan Ngaglik</t>
  </si>
  <si>
    <t>10 guests Â· 4 bedrooms Â· 4 beds Â· 2 baths</t>
  </si>
  <si>
    <t>Price:$153 / night</t>
  </si>
  <si>
    <t>http://airbnb.com/rooms/35719296?adults=5&amp;check_in=2020-12-30&amp;check_out=2021-01-03&amp;previous_page_section_name=1000&amp;federated_search_id=408336f7-bd98-43ef-aca5-9c63deb2b199</t>
  </si>
  <si>
    <t>Rumah  6 Kamar Full AC Dekat  Ke Hartono Mall - null - Kecamatan Depok</t>
  </si>
  <si>
    <t>12 guests Â· 6 bedrooms Â· 6 beds Â· 4.5 baths</t>
  </si>
  <si>
    <t>Price:$173 / night</t>
  </si>
  <si>
    <t>http://airbnb.com/rooms/33230983?adults=5&amp;check_in=2020-12-30&amp;check_out=2021-01-03&amp;previous_page_section_name=1000&amp;federated_search_id=408336f7-bd98-43ef-aca5-9c63deb2b199</t>
  </si>
  <si>
    <t>Indigo Home - null - Ngaglik</t>
  </si>
  <si>
    <t>http://airbnb.com/rooms/22868517?adults=5&amp;check_in=2020-12-30&amp;check_out=2021-01-03&amp;previous_page_section_name=1000&amp;federated_search_id=408336f7-bd98-43ef-aca5-9c63deb2b199</t>
  </si>
  <si>
    <t>ADRILIA Homestay, Mlati, Yogyakarta - null - Mlati</t>
  </si>
  <si>
    <t>Previous price:$159Discounted price:$142 / night</t>
  </si>
  <si>
    <t>http://airbnb.com/rooms/32752972?adults=5&amp;check_in=2020-12-30&amp;check_out=2021-01-03&amp;previous_page_section_name=1000&amp;federated_search_id=408336f7-bd98-43ef-aca5-9c63deb2b199</t>
  </si>
  <si>
    <t>Velvet homestay (full ac wifi) 15 mnt ke malioboro - null - Kecamatan Mlati</t>
  </si>
  <si>
    <t>6 guests Â· 3 bedrooms Â· 2 beds Â· 1 bath</t>
  </si>
  <si>
    <t>Price:$121 / night</t>
  </si>
  <si>
    <t>http://airbnb.com/rooms/34755491?adults=5&amp;check_in=2020-12-30&amp;check_out=2021-01-03&amp;previous_page_section_name=1000&amp;federated_search_id=408336f7-bd98-43ef-aca5-9c63deb2b199</t>
  </si>
  <si>
    <t>Griya Bisma Homestay - null - Tegalrejo</t>
  </si>
  <si>
    <t>7 guests Â· 3 bedrooms Â· 4 beds Â· 4 baths</t>
  </si>
  <si>
    <t>Price:$134 / night</t>
  </si>
  <si>
    <t>http://airbnb.com/rooms/34217861?adults=5&amp;check_in=2020-12-30&amp;check_out=2021-01-03&amp;previous_page_section_name=1000&amp;federated_search_id=408336f7-bd98-43ef-aca5-9c63deb2b199</t>
  </si>
  <si>
    <t>http://airbnb.com/rooms/23634037?adults=5&amp;check_in=2020-12-30&amp;check_out=2021-01-03&amp;previous_page_section_name=1000&amp;federated_search_id=408336f7-bd98-43ef-aca5-9c63deb2b199</t>
  </si>
  <si>
    <t>ALIF G-HOUSE - CLOSE TO ANYWHERE YOU WANT TO GO - null - Kecamatan Depok</t>
  </si>
  <si>
    <t>5 guests Â· 3 bedrooms Â· 3 beds Â· 2 baths</t>
  </si>
  <si>
    <t>http://airbnb.com/rooms/41387904?adults=5&amp;check_in=2020-12-30&amp;check_out=2021-01-03&amp;previous_page_section_name=1000&amp;federated_search_id=408336f7-bd98-43ef-aca5-9c63deb2b199</t>
  </si>
  <si>
    <t>D'SAWAH GUESTHOUSE KLATEN Mix 8 Dorm Male-Female - null - Kalikotes</t>
  </si>
  <si>
    <t>Hostel beds in Kalikotes</t>
  </si>
  <si>
    <t>Price:$36 / night</t>
  </si>
  <si>
    <t>http://airbnb.com/rooms/26826192?adults=5&amp;check_in=2020-12-30&amp;check_out=2021-01-03&amp;previous_page_section_name=1000&amp;federated_search_id=408336f7-bd98-43ef-aca5-9c63deb2b199</t>
  </si>
  <si>
    <t>Laura's Backpacker 523 - null - Kecamatan Danurejan</t>
  </si>
  <si>
    <t>Private room in Kecamatan Danurejan</t>
  </si>
  <si>
    <t>8 guests Â· Studio Â· 0 beds Â· 4 shared baths</t>
  </si>
  <si>
    <t>http://airbnb.com/rooms/40714518?adults=5&amp;check_in=2020-12-30&amp;check_out=2021-01-03&amp;previous_page_section_name=1000&amp;federated_search_id=7cf24e43-5a42-4bd0-958e-6b71736408a1</t>
  </si>
  <si>
    <t>A7 Homestay - null - Umbulharjo</t>
  </si>
  <si>
    <t>Entire house in Umbulharjo</t>
  </si>
  <si>
    <t>http://airbnb.com/rooms/36462130?adults=5&amp;check_in=2020-12-30&amp;check_out=2021-01-03&amp;previous_page_section_name=1000&amp;federated_search_id=7cf24e43-5a42-4bd0-958e-6b71736408a1</t>
  </si>
  <si>
    <t>3 Bedroom At Gancah Gh Yogyakarta - null - Kecamatan Godean</t>
  </si>
  <si>
    <t>Entire house in Kecamatan Godean</t>
  </si>
  <si>
    <t>Price:$75 / night</t>
  </si>
  <si>
    <t>http://airbnb.com/rooms/42103858?adults=5&amp;check_in=2020-12-30&amp;check_out=2021-01-03&amp;previous_page_section_name=1000&amp;federated_search_id=7cf24e43-5a42-4bd0-958e-6b71736408a1</t>
  </si>
  <si>
    <t>http://airbnb.com/rooms/46500782?adults=5&amp;check_in=2020-12-30&amp;check_out=2021-01-03&amp;previous_page_section_name=1000&amp;federated_search_id=7cf24e43-5a42-4bd0-958e-6b71736408a1</t>
  </si>
  <si>
    <t>http://airbnb.com/rooms/34217861?adults=5&amp;check_in=2020-12-30&amp;check_out=2021-01-03&amp;previous_page_section_name=1000&amp;federated_search_id=7cf24e43-5a42-4bd0-958e-6b71736408a1</t>
  </si>
  <si>
    <t>http://airbnb.com/rooms/41095560?adults=5&amp;check_in=2020-12-30&amp;check_out=2021-01-03&amp;previous_page_section_name=1000&amp;federated_search_id=7cf24e43-5a42-4bd0-958e-6b71736408a1</t>
  </si>
  <si>
    <t>Padi Guest House - homey place to stay #4 - null - Kecamatan Tegalrejo</t>
  </si>
  <si>
    <t>6 guests Â· 3 bedrooms Â· 5 beds Â· 1.5 baths</t>
  </si>
  <si>
    <t>Price:$34 / night</t>
  </si>
  <si>
    <t>http://airbnb.com/rooms/42396261?adults=5&amp;check_in=2020-12-30&amp;check_out=2021-01-03&amp;previous_page_section_name=1000&amp;federated_search_id=7cf24e43-5a42-4bd0-958e-6b71736408a1</t>
  </si>
  <si>
    <t>http://airbnb.com/rooms/26826192?adults=5&amp;check_in=2020-12-30&amp;check_out=2021-01-03&amp;previous_page_section_name=1000&amp;federated_search_id=7cf24e43-5a42-4bd0-958e-6b71736408a1</t>
  </si>
  <si>
    <t>http://airbnb.com/rooms/35719296?adults=5&amp;check_in=2020-12-30&amp;check_out=2021-01-03&amp;previous_page_section_name=1000&amp;federated_search_id=7cf24e43-5a42-4bd0-958e-6b71736408a1</t>
  </si>
  <si>
    <t>Tjahaja Guest House - null - Mlati</t>
  </si>
  <si>
    <t>Entire townhouse in Mlati</t>
  </si>
  <si>
    <t>6 guests Â· 3 bedrooms Â· 6 beds Â· 3 baths</t>
  </si>
  <si>
    <t>Price:$61 / night</t>
  </si>
  <si>
    <t>http://airbnb.com/rooms/29496448?adults=5&amp;check_in=2020-12-30&amp;check_out=2021-01-03&amp;previous_page_section_name=1000&amp;federated_search_id=7cf24e43-5a42-4bd0-958e-6b71736408a1</t>
  </si>
  <si>
    <t>ETHES 7 Coworking Coliving &amp; Lounge - null - Kecamatan Ngaglik</t>
  </si>
  <si>
    <t>Private room in Kecamatan Ngaglik</t>
  </si>
  <si>
    <t>8 guests Â· 2 bedrooms Â· 4 beds Â· 1 private bath</t>
  </si>
  <si>
    <t>http://airbnb.com/rooms/43776797?adults=5&amp;check_in=2020-12-30&amp;check_out=2021-01-03&amp;previous_page_section_name=1000&amp;federated_search_id=7cf24e43-5a42-4bd0-958e-6b71736408a1</t>
  </si>
  <si>
    <t>http://airbnb.com/rooms/41387904?adults=5&amp;check_in=2020-12-30&amp;check_out=2021-01-03&amp;previous_page_section_name=1000&amp;federated_search_id=7cf24e43-5a42-4bd0-958e-6b71736408a1</t>
  </si>
  <si>
    <t>http://airbnb.com/rooms/42417126?adults=5&amp;check_in=2020-12-30&amp;check_out=2021-01-03&amp;previous_page_section_name=1000&amp;federated_search_id=7cf24e43-5a42-4bd0-958e-6b71736408a1</t>
  </si>
  <si>
    <t>Omah Kemala Homestay Gunung Kidul Yogyakarta - null - Karangmojo</t>
  </si>
  <si>
    <t>Entire apartment in Karangmojo</t>
  </si>
  <si>
    <t>8 guests Â· 4 bedrooms Â· 5 beds Â· 2 baths</t>
  </si>
  <si>
    <t>Price:$77 / night</t>
  </si>
  <si>
    <t>http://airbnb.com/rooms/14154106?adults=5&amp;check_in=2020-12-30&amp;check_out=2021-01-03&amp;previous_page_section_name=1000&amp;federated_search_id=7cf24e43-5a42-4bd0-958e-6b71736408a1</t>
  </si>
  <si>
    <t>Jogja Cozy Villa C - null - Kecamatan Ngaglik</t>
  </si>
  <si>
    <t>Entire villa in Kecamatan Ngaglik</t>
  </si>
  <si>
    <t>16 guests Â· 12 bedrooms Â· 13 beds Â· 18 baths</t>
  </si>
  <si>
    <t>Price:$426 / night</t>
  </si>
  <si>
    <t>http://airbnb.com/rooms/44633307?adults=5&amp;check_in=2020-12-30&amp;check_out=2021-01-03&amp;previous_page_section_name=1000&amp;federated_search_id=7cf24e43-5a42-4bd0-958e-6b71736408a1</t>
  </si>
  <si>
    <t>http://airbnb.com/rooms/41051270?adults=5&amp;check_in=2020-12-30&amp;check_out=2021-01-03&amp;previous_page_section_name=1000&amp;federated_search_id=7cf24e43-5a42-4bd0-958e-6b71736408a1</t>
  </si>
  <si>
    <t>2BR Peaceful Homestay - North Yogyakarta - null - Kecamatan Ngemplak</t>
  </si>
  <si>
    <t>Entire house in Kecamatan Ngemplak</t>
  </si>
  <si>
    <t>6 guests Â· 2 bedrooms Â· 2 beds Â· 1.5 baths</t>
  </si>
  <si>
    <t>http://airbnb.com/rooms/41032194?adults=5&amp;check_in=2020-12-30&amp;check_out=2021-01-03&amp;previous_page_section_name=1000&amp;federated_search_id=7cf24e43-5a42-4bd0-958e-6b71736408a1</t>
  </si>
  <si>
    <t>Griya Alcheringa Kaliurang Yogyakarta - null - Ngemplak</t>
  </si>
  <si>
    <t>Entire villa in Ngemplak</t>
  </si>
  <si>
    <t>6 guests Â· 2 bedrooms Â· 3 beds Â· 3 baths</t>
  </si>
  <si>
    <t>Price:$292 / night</t>
  </si>
  <si>
    <t>http://airbnb.com/rooms/1040333?adults=5&amp;check_in=2020-12-30&amp;check_out=2021-01-03&amp;previous_page_section_name=1000&amp;federated_search_id=7cf24e43-5a42-4bd0-958e-6b71736408a1</t>
  </si>
  <si>
    <t>House of Champaca  - 6 rooms with AC - null - Kecamatan Depok</t>
  </si>
  <si>
    <t>15 guests Â· 6 bedrooms Â· 9 beds Â· 3 baths</t>
  </si>
  <si>
    <t>Price:$98 / night</t>
  </si>
  <si>
    <t>http://airbnb.com/rooms/22345771?adults=5&amp;check_in=2020-12-30&amp;check_out=2021-01-03&amp;previous_page_section_name=1000&amp;federated_search_id=7cf24e43-5a42-4bd0-958e-6b71736408a1</t>
  </si>
  <si>
    <t>Twin House Solo - null - Kecamatan Banjarsari</t>
  </si>
  <si>
    <t>http://airbnb.com/rooms/40973461?adults=5&amp;check_in=2020-12-30&amp;check_out=2021-01-03&amp;previous_page_section_name=1000&amp;federated_search_id=7cf24e43-5a42-4bd0-958e-6b71736408a1</t>
  </si>
  <si>
    <t>http://airbnb.com/rooms/34755491?adults=5&amp;check_in=2020-12-30&amp;check_out=2021-01-03&amp;previous_page_section_name=1000&amp;federated_search_id=a2cf366c-8e99-4197-ada7-a6bfc13c0c8c</t>
  </si>
  <si>
    <t>Garuda Homestay  nuansa jawa - null - Banguntapan</t>
  </si>
  <si>
    <t>Private room in Banguntapan</t>
  </si>
  <si>
    <t>8 guests Â· 2 bedrooms Â· 3 beds Â· 2.5 shared baths</t>
  </si>
  <si>
    <t>Price:$39 / night</t>
  </si>
  <si>
    <t>http://airbnb.com/rooms/23229135?adults=5&amp;check_in=2020-12-30&amp;check_out=2021-01-03&amp;previous_page_section_name=1000&amp;federated_search_id=a2cf366c-8e99-4197-ada7-a6bfc13c0c8c</t>
  </si>
  <si>
    <t>http://airbnb.com/rooms/35069748?adults=5&amp;check_in=2020-12-30&amp;check_out=2021-01-03&amp;previous_page_section_name=1000&amp;federated_search_id=a2cf366c-8e99-4197-ada7-a6bfc13c0c8c</t>
  </si>
  <si>
    <t>Price:$374 / night</t>
  </si>
  <si>
    <t>http://airbnb.com/rooms/44633307?adults=5&amp;check_in=2020-12-30&amp;check_out=2021-01-03&amp;previous_page_section_name=1000&amp;federated_search_id=a2cf366c-8e99-4197-ada7-a6bfc13c0c8c</t>
  </si>
  <si>
    <t>Nurudin House - null - Borobudur</t>
  </si>
  <si>
    <t>16 guests Â· 7 bedrooms Â· 16 beds Â· 6.5 baths</t>
  </si>
  <si>
    <t>http://airbnb.com/rooms/16232537?adults=5&amp;check_in=2020-12-30&amp;check_out=2021-01-03&amp;previous_page_section_name=1000&amp;federated_search_id=a2cf366c-8e99-4197-ada7-a6bfc13c0c8c</t>
  </si>
  <si>
    <t>Lovely House for family and Group Vacation - null - Kecamatan Depok</t>
  </si>
  <si>
    <t>16 guests Â· 8 bedrooms Â· 10 beds Â· 5 baths</t>
  </si>
  <si>
    <t>Price:$224 / night</t>
  </si>
  <si>
    <t>http://airbnb.com/rooms/45732010?adults=5&amp;check_in=2020-12-30&amp;check_out=2021-01-03&amp;previous_page_section_name=1000&amp;federated_search_id=a2cf366c-8e99-4197-ada7-a6bfc13c0c8c</t>
  </si>
  <si>
    <t>Rumah 4 Kamar Full AC Seputaran  UGM  Dan Gor UNY - null - Kecamatan Depok</t>
  </si>
  <si>
    <t>15 guests Â· 4 bedrooms Â· 4 beds Â· 2.5 baths</t>
  </si>
  <si>
    <t>Price:$143 / night</t>
  </si>
  <si>
    <t>http://airbnb.com/rooms/31724769?adults=5&amp;check_in=2020-12-30&amp;check_out=2021-01-03&amp;previous_page_section_name=1000&amp;federated_search_id=a2cf366c-8e99-4197-ada7-a6bfc13c0c8c</t>
  </si>
  <si>
    <t>Cozy Apartment in Yogyakarta - null - Kecamatan Depok</t>
  </si>
  <si>
    <t>Rating 4.58 out of 5;</t>
  </si>
  <si>
    <t>http://airbnb.com/rooms/14000458?adults=5&amp;check_in=2020-12-30&amp;check_out=2021-01-03&amp;previous_page_section_name=1000&amp;federated_search_id=a2cf366c-8e99-4197-ada7-a6bfc13c0c8c</t>
  </si>
  <si>
    <t>http://airbnb.com/rooms/32449509?adults=5&amp;check_in=2020-12-30&amp;check_out=2021-01-03&amp;previous_page_section_name=1000&amp;federated_search_id=a2cf366c-8e99-4197-ada7-a6bfc13c0c8c</t>
  </si>
  <si>
    <t>Guesthouse Kelon Borobudur - null - Kecamatan Borobudur</t>
  </si>
  <si>
    <t>8 guests Â· 4 bedrooms Â· 8 beds Â· 2 baths</t>
  </si>
  <si>
    <t>http://airbnb.com/rooms/38089031?adults=5&amp;check_in=2020-12-30&amp;check_out=2021-01-03&amp;previous_page_section_name=1000&amp;federated_search_id=a2cf366c-8e99-4197-ada7-a6bfc13c0c8c</t>
  </si>
  <si>
    <t>http://airbnb.com/rooms/42417126?adults=5&amp;check_in=2020-12-30&amp;check_out=2021-01-03&amp;previous_page_section_name=1000&amp;federated_search_id=a2cf366c-8e99-4197-ada7-a6bfc13c0c8c</t>
  </si>
  <si>
    <t>Live like a local in Salaman - null - Salaman</t>
  </si>
  <si>
    <t>Entire house in Salaman</t>
  </si>
  <si>
    <t>Price:$25 / night</t>
  </si>
  <si>
    <t>http://airbnb.com/rooms/39449084?adults=5&amp;check_in=2020-12-30&amp;check_out=2021-01-03&amp;previous_page_section_name=1000&amp;federated_search_id=a2cf366c-8e99-4197-ada7-a6bfc13c0c8c</t>
  </si>
  <si>
    <t>Dormitori Nurudin - null - Borobudur</t>
  </si>
  <si>
    <t>10 guests Â· 1 bedroom Â· 1 bed Â· 1 shared bath</t>
  </si>
  <si>
    <t>Rating 4.20 out of 5;</t>
  </si>
  <si>
    <t>http://airbnb.com/rooms/21450586?adults=5&amp;check_in=2020-12-30&amp;check_out=2021-01-03&amp;previous_page_section_name=1000&amp;federated_search_id=a2cf366c-8e99-4197-ada7-a6bfc13c0c8c</t>
  </si>
  <si>
    <t>http://airbnb.com/rooms/41032194?adults=5&amp;check_in=2020-12-30&amp;check_out=2021-01-03&amp;previous_page_section_name=1000&amp;federated_search_id=a2cf366c-8e99-4197-ada7-a6bfc13c0c8c</t>
  </si>
  <si>
    <t>Hommy and Modern - null - Kecamatan Mantrijeron</t>
  </si>
  <si>
    <t>Entire house in Kecamatan Mantrijeron</t>
  </si>
  <si>
    <t>Price:$238 / night</t>
  </si>
  <si>
    <t>http://airbnb.com/rooms/42370436?adults=5&amp;check_in=2020-12-30&amp;check_out=2021-01-03&amp;previous_page_section_name=1000&amp;federated_search_id=a2cf366c-8e99-4197-ada7-a6bfc13c0c8c</t>
  </si>
  <si>
    <t>House Of Sendang adi By Symphony - null - Kecamatan Mlati</t>
  </si>
  <si>
    <t>8 guests Â· 4 bedrooms Â· 2 beds Â· 2 baths</t>
  </si>
  <si>
    <t>http://airbnb.com/rooms/46137577?adults=5&amp;check_in=2020-12-30&amp;check_out=2021-01-03&amp;previous_page_section_name=1000&amp;federated_search_id=a2cf366c-8e99-4197-ada7-a6bfc13c0c8c</t>
  </si>
  <si>
    <t>Homestay Jogja Dua new guest house in town centre - null - Kecamatan Depok</t>
  </si>
  <si>
    <t>7 guests Â· 2 bedrooms Â· 6 beds Â· 1 bath</t>
  </si>
  <si>
    <t>http://airbnb.com/rooms/31908865?adults=5&amp;check_in=2020-12-30&amp;check_out=2021-01-03&amp;previous_page_section_name=1000&amp;federated_search_id=a2cf366c-8e99-4197-ada7-a6bfc13c0c8c</t>
  </si>
  <si>
    <t>Singgah on Krisyan Home near Hartono Mall - null - Kecamatan Gondokusuman</t>
  </si>
  <si>
    <t>Entire house in Kecamatan Gondokusuman</t>
  </si>
  <si>
    <t>http://airbnb.com/rooms/44651993?adults=5&amp;check_in=2020-12-30&amp;check_out=2021-01-03&amp;previous_page_section_name=1000&amp;federated_search_id=a2cf366c-8e99-4197-ada7-a6bfc13c0c8c</t>
  </si>
  <si>
    <t>Samara Guest house - null - Sleman</t>
  </si>
  <si>
    <t>6 guests Â· 2 bedrooms Â· 6 beds Â· 3 baths</t>
  </si>
  <si>
    <t>Price:$66 / night</t>
  </si>
  <si>
    <t>http://airbnb.com/rooms/39150813?adults=5&amp;check_in=2020-12-30&amp;check_out=2021-01-03&amp;previous_page_section_name=1000&amp;federated_search_id=a2cf366c-8e99-4197-ada7-a6bfc13c0c8c</t>
  </si>
  <si>
    <t>http://airbnb.com/rooms/14154106?adults=5&amp;check_in=2020-12-30&amp;check_out=2021-01-03&amp;previous_page_section_name=1000&amp;federated_search_id=a2cf366c-8e99-4197-ada7-a6bfc13c0c8c</t>
  </si>
  <si>
    <t>Rumah 5 Kamar Full AC  Utara Kampus UGM - null - Ngaglik</t>
  </si>
  <si>
    <t>http://airbnb.com/rooms/29111882?adults=5&amp;check_in=2020-12-30&amp;check_out=2021-01-03&amp;previous_page_section_name=1000&amp;federated_search_id=219851dd-2b4d-4883-a46b-490d5417270b</t>
  </si>
  <si>
    <t>http://airbnb.com/rooms/39150813?adults=5&amp;check_in=2020-12-30&amp;check_out=2021-01-03&amp;previous_page_section_name=1000&amp;federated_search_id=219851dd-2b4d-4883-a46b-490d5417270b</t>
  </si>
  <si>
    <t>Graha Satu Homestay Yogyakarta Murah Aman Nyaman - null - Kecamatan Depok</t>
  </si>
  <si>
    <t>http://airbnb.com/rooms/40872770?adults=5&amp;check_in=2020-12-30&amp;check_out=2021-01-03&amp;previous_page_section_name=1000&amp;federated_search_id=219851dd-2b4d-4883-a46b-490d5417270b</t>
  </si>
  <si>
    <t>Grand Permata Residence Homestay - null - Kecamatan Sewon</t>
  </si>
  <si>
    <t>Entire villa in Kecamatan Sewon</t>
  </si>
  <si>
    <t>12 guests Â· 5 bedrooms Â· 1 bed Â· 4 baths</t>
  </si>
  <si>
    <t>http://airbnb.com/rooms/42720092?adults=5&amp;check_in=2020-12-30&amp;check_out=2021-01-03&amp;previous_page_section_name=1000&amp;federated_search_id=219851dd-2b4d-4883-a46b-490d5417270b</t>
  </si>
  <si>
    <t>Jolan jalan homestay Borobudur home - null - Borobudur</t>
  </si>
  <si>
    <t>Entire house in Borobudur</t>
  </si>
  <si>
    <t>12 guests Â· 3 bedrooms Â· 4 beds Â· 3 baths</t>
  </si>
  <si>
    <t>Price:$86 / night</t>
  </si>
  <si>
    <t>Rating 4.10 out of 5;</t>
  </si>
  <si>
    <t>http://airbnb.com/rooms/1694403?adults=5&amp;check_in=2020-12-30&amp;check_out=2021-01-03&amp;previous_page_section_name=1000&amp;federated_search_id=219851dd-2b4d-4883-a46b-490d5417270b</t>
  </si>
  <si>
    <t>Kampung Ayem Cottage, the Peaceful of Cottage - null - Kabupaten Sleman</t>
  </si>
  <si>
    <t>Entire cottage in Kabupaten Sleman</t>
  </si>
  <si>
    <t>7 guests Â· 2 bedrooms Â· 3 beds Â· 1 bath</t>
  </si>
  <si>
    <t>http://airbnb.com/rooms/28525048?adults=5&amp;check_in=2020-12-30&amp;check_out=2021-01-03&amp;previous_page_section_name=1000&amp;federated_search_id=219851dd-2b4d-4883-a46b-490d5417270b</t>
  </si>
  <si>
    <t>Nogosari GH, Rumah Vintage 5 menit ke Malioboro - null - Kecamatan Kraton</t>
  </si>
  <si>
    <t>Entire townhouse in Kecamatan Kraton</t>
  </si>
  <si>
    <t>http://airbnb.com/rooms/43769376?adults=5&amp;check_in=2020-12-30&amp;check_out=2021-01-03&amp;previous_page_section_name=1000&amp;federated_search_id=219851dd-2b4d-4883-a46b-490d5417270b</t>
  </si>
  <si>
    <t>Orange apartemen - null - Kecamatan Depok</t>
  </si>
  <si>
    <t>5 guests Â· 2 bedrooms Â· 2 beds Â· 1 shared bath</t>
  </si>
  <si>
    <t>http://airbnb.com/rooms/38683908?adults=5&amp;check_in=2020-12-30&amp;check_out=2021-01-03&amp;previous_page_section_name=1000&amp;federated_search_id=219851dd-2b4d-4883-a46b-490d5417270b</t>
  </si>
  <si>
    <t>Astri Homestay - null - Kabupaten Sleman</t>
  </si>
  <si>
    <t>12 guests Â· 4 bedrooms Â· 4 beds Â· 4 baths</t>
  </si>
  <si>
    <t>http://airbnb.com/rooms/25920840?adults=5&amp;check_in=2020-12-30&amp;check_out=2021-01-03&amp;previous_page_section_name=1000&amp;federated_search_id=219851dd-2b4d-4883-a46b-490d5417270b</t>
  </si>
  <si>
    <t>http://airbnb.com/rooms/44651993?adults=5&amp;check_in=2020-12-30&amp;check_out=2021-01-03&amp;previous_page_section_name=1000&amp;federated_search_id=219851dd-2b4d-4883-a46b-490d5417270b</t>
  </si>
  <si>
    <t>Villa 4 kamar full AC dekat Ambarukmo Plaza - null - Kecamatan Depok</t>
  </si>
  <si>
    <t>Price:$148 / night</t>
  </si>
  <si>
    <t>http://airbnb.com/rooms/34873869?adults=5&amp;check_in=2020-12-30&amp;check_out=2021-01-03&amp;previous_page_section_name=1000&amp;federated_search_id=219851dd-2b4d-4883-a46b-490d5417270b</t>
  </si>
  <si>
    <t>SOLO KOTA Paviliun Homestay - null - Serengan</t>
  </si>
  <si>
    <t>Entire guest suite in Serengan</t>
  </si>
  <si>
    <t>http://airbnb.com/rooms/29502214?adults=5&amp;check_in=2020-12-30&amp;check_out=2021-01-03&amp;previous_page_section_name=1000&amp;federated_search_id=219851dd-2b4d-4883-a46b-490d5417270b</t>
  </si>
  <si>
    <t>Price:$181 / night</t>
  </si>
  <si>
    <t>http://airbnb.com/rooms/41725633?adults=5&amp;check_in=2020-12-30&amp;check_out=2021-01-03&amp;previous_page_section_name=1000&amp;federated_search_id=219851dd-2b4d-4883-a46b-490d5417270b</t>
  </si>
  <si>
    <t>Omah Mbah Hardjopawiro SIDOKERTO - null - Kecamatan Kalasan</t>
  </si>
  <si>
    <t>Private room in Kecamatan Kalasan</t>
  </si>
  <si>
    <t>16 guests Â· 6 bedrooms Â· 6 beds Â· 6 baths</t>
  </si>
  <si>
    <t>Price:$93 / night</t>
  </si>
  <si>
    <t>http://airbnb.com/rooms/34738810?adults=5&amp;check_in=2020-12-30&amp;check_out=2021-01-03&amp;previous_page_section_name=1000&amp;federated_search_id=219851dd-2b4d-4883-a46b-490d5417270b</t>
  </si>
  <si>
    <t>Sewa "Harian" Rumah di Ngaglik Sleman Jakal Km 9,4 - null - Sleman</t>
  </si>
  <si>
    <t>8 guests Â· 3 bedrooms Â· 3 beds Â· 3.5 baths</t>
  </si>
  <si>
    <t>http://airbnb.com/rooms/32081800?adults=5&amp;check_in=2020-12-30&amp;check_out=2021-01-03&amp;previous_page_section_name=1000&amp;federated_search_id=219851dd-2b4d-4883-a46b-490d5417270b</t>
  </si>
  <si>
    <t xml:space="preserve">21 Roemah Griya nitikan - null - Umbulharjo </t>
  </si>
  <si>
    <t xml:space="preserve">Entire house in Umbulharjo </t>
  </si>
  <si>
    <t>8 guests Â· 4 bedrooms Â· 4 beds Â· 3 baths</t>
  </si>
  <si>
    <t>Rating 4.17 out of 5;</t>
  </si>
  <si>
    <t>http://airbnb.com/rooms/13692501?adults=5&amp;check_in=2020-12-30&amp;check_out=2021-01-03&amp;previous_page_section_name=1000&amp;federated_search_id=219851dd-2b4d-4883-a46b-490d5417270b</t>
  </si>
  <si>
    <t>Raboso Entire House in Solo City Center - null - Kecamatan Laweyan</t>
  </si>
  <si>
    <t>Entire house in Kecamatan Laweyan</t>
  </si>
  <si>
    <t>http://airbnb.com/rooms/37171066?adults=5&amp;check_in=2020-12-30&amp;check_out=2021-01-03&amp;previous_page_section_name=1000&amp;federated_search_id=219851dd-2b4d-4883-a46b-490d5417270b</t>
  </si>
  <si>
    <t>Griya Rini Comfy 3BR house near City centre - null - Baturetno, Bantul</t>
  </si>
  <si>
    <t>Entire house in Baturetno, Bantul</t>
  </si>
  <si>
    <t>7 guests Â· 3 bedrooms Â· 5 beds Â· 2 baths</t>
  </si>
  <si>
    <t>Price:$97 / night</t>
  </si>
  <si>
    <t>Rating 4.24 out of 5;</t>
  </si>
  <si>
    <t>http://airbnb.com/rooms/17374038?adults=5&amp;check_in=2020-12-30&amp;check_out=2021-01-03&amp;previous_page_section_name=1000&amp;federated_search_id=219851dd-2b4d-4883-a46b-490d5417270b</t>
  </si>
  <si>
    <t>18 reviews</t>
  </si>
  <si>
    <t>Elok Homestay 3menit dari bandara adisucipto - null - Kecamatan Depok</t>
  </si>
  <si>
    <t>http://airbnb.com/rooms/30430949?adults=5&amp;check_in=2020-12-30&amp;check_out=2021-01-03&amp;previous_page_section_name=1000&amp;federated_search_id=219851dd-2b4d-4883-a46b-490d5417270b</t>
  </si>
  <si>
    <t>Guest house 6-10 orang BENER PAVILYUN - null - Kecamatan Tegalrejo</t>
  </si>
  <si>
    <t>6 guests Â· 3 bedrooms Â· 6 beds Â· 2 baths</t>
  </si>
  <si>
    <t>http://airbnb.com/rooms/46116694?adults=5&amp;check_in=2020-12-30&amp;check_out=2021-01-03&amp;previous_page_section_name=1000&amp;federated_search_id=219851dd-2b4d-4883-a46b-490d5417270b</t>
  </si>
  <si>
    <t>Menginap serasa rumah sendiri di Noah Homestay - null - Kecamatan Kraton</t>
  </si>
  <si>
    <t>Entire house in Kecamatan Kraton</t>
  </si>
  <si>
    <t>http://airbnb.com/rooms/14508984?adults=5&amp;check_in=2020-12-30&amp;check_out=2021-01-03&amp;previous_page_section_name=1000&amp;federated_search_id=3191c915-7a65-4ae7-849b-2231eca928d5</t>
  </si>
  <si>
    <t>Mikatala Guest House - null - Kecamatan Tegalrejo</t>
  </si>
  <si>
    <t>15 guests Â· 4 bedrooms Â· 15 beds Â· 4 baths</t>
  </si>
  <si>
    <t>http://airbnb.com/rooms/38611867?adults=5&amp;check_in=2020-12-30&amp;check_out=2021-01-03&amp;previous_page_section_name=1000&amp;federated_search_id=3191c915-7a65-4ae7-849b-2231eca928d5</t>
  </si>
  <si>
    <t>Punai Homestay with 3 Bed Rooms - null - Kecamatan Depok</t>
  </si>
  <si>
    <t>9 guests Â· 3 bedrooms Â· 5 beds Â· 2 baths</t>
  </si>
  <si>
    <t>http://airbnb.com/rooms/30584896?adults=5&amp;check_in=2020-12-30&amp;check_out=2021-01-03&amp;previous_page_section_name=1000&amp;federated_search_id=3191c915-7a65-4ae7-849b-2231eca928d5</t>
  </si>
  <si>
    <t>OVI HOMESTAY - null - Kabupaten Sleman</t>
  </si>
  <si>
    <t>10 guests Â· 4 bedrooms Â· 7 beds Â· 3.5 baths</t>
  </si>
  <si>
    <t>http://airbnb.com/rooms/37669978?adults=5&amp;check_in=2020-12-30&amp;check_out=2021-01-03&amp;previous_page_section_name=1000&amp;federated_search_id=3191c915-7a65-4ae7-849b-2231eca928d5</t>
  </si>
  <si>
    <t>Griya Eyang Newu - null - Kecamatan Mantrijeron</t>
  </si>
  <si>
    <t>13 guests Â· 4 bedrooms Â· 5 beds Â· 2 baths</t>
  </si>
  <si>
    <t>http://airbnb.com/rooms/40852395?adults=5&amp;check_in=2020-12-30&amp;check_out=2021-01-03&amp;previous_page_section_name=1000&amp;federated_search_id=3191c915-7a65-4ae7-849b-2231eca928d5</t>
  </si>
  <si>
    <t>KALIURANG 25 .YOGYAKARTA. BEHIND UTTARA APARTMENT - null - Kecamatan Depok</t>
  </si>
  <si>
    <t>5 guests Â· 2 bedrooms Â· 2 beds Â· 3 baths</t>
  </si>
  <si>
    <t>http://airbnb.com/rooms/27898326?adults=5&amp;check_in=2020-12-30&amp;check_out=2021-01-03&amp;previous_page_section_name=1000&amp;federated_search_id=3191c915-7a65-4ae7-849b-2231eca928d5</t>
  </si>
  <si>
    <t>Ngelodji Inn - null - Purbayan</t>
  </si>
  <si>
    <t>Entire guesthouse in Purbayan</t>
  </si>
  <si>
    <t>6 guests Â· 3 bedrooms Â· 3 beds Â· 4 baths</t>
  </si>
  <si>
    <t>http://airbnb.com/rooms/23469516?adults=5&amp;check_in=2020-12-30&amp;check_out=2021-01-03&amp;previous_page_section_name=1000&amp;federated_search_id=3191c915-7a65-4ae7-849b-2231eca928d5</t>
  </si>
  <si>
    <t>http://airbnb.com/rooms/17374038?adults=5&amp;check_in=2020-12-30&amp;check_out=2021-01-03&amp;previous_page_section_name=1000&amp;federated_search_id=3191c915-7a65-4ae7-849b-2231eca928d5</t>
  </si>
  <si>
    <t>Ngangeni Guesthouse - null - Ngaglik</t>
  </si>
  <si>
    <t>http://airbnb.com/rooms/29229084?adults=5&amp;check_in=2020-12-30&amp;check_out=2021-01-03&amp;previous_page_section_name=1000&amp;federated_search_id=3191c915-7a65-4ae7-849b-2231eca928d5</t>
  </si>
  <si>
    <t>Homey comfort family room at Harvest House - null - Banguntapan</t>
  </si>
  <si>
    <t>Previous price:$60Discounted price:$55 / night</t>
  </si>
  <si>
    <t>http://airbnb.com/rooms/22196474?adults=5&amp;check_in=2020-12-30&amp;check_out=2021-01-03&amp;previous_page_section_name=1000&amp;federated_search_id=3191c915-7a65-4ae7-849b-2231eca928d5</t>
  </si>
  <si>
    <t>Villa Buddha Keraton - null - Mantrijeron</t>
  </si>
  <si>
    <t>Entire villa in Mantrijeron</t>
  </si>
  <si>
    <t>http://airbnb.com/rooms/33388068?adults=5&amp;check_in=2020-12-30&amp;check_out=2021-01-03&amp;previous_page_section_name=1000&amp;federated_search_id=3191c915-7a65-4ae7-849b-2231eca928d5</t>
  </si>
  <si>
    <t>Cupuwatu Homestay 3 Bedroom 2 Floors - null - Berbah</t>
  </si>
  <si>
    <t>Entire house in Berbah</t>
  </si>
  <si>
    <t>6 guests Â· 3 bedrooms Â· 1 bed Â· 2 baths</t>
  </si>
  <si>
    <t>http://airbnb.com/rooms/32510470?adults=5&amp;check_in=2020-12-30&amp;check_out=2021-01-03&amp;previous_page_section_name=1000&amp;federated_search_id=3191c915-7a65-4ae7-849b-2231eca928d5</t>
  </si>
  <si>
    <t>Roro Jonggrang Guest House - null - Sedayu</t>
  </si>
  <si>
    <t>Previous price:$374Discounted price:$311 / night</t>
  </si>
  <si>
    <t>http://airbnb.com/rooms/41098784?adults=5&amp;check_in=2020-12-30&amp;check_out=2021-01-03&amp;previous_page_section_name=1000&amp;federated_search_id=3191c915-7a65-4ae7-849b-2231eca928d5</t>
  </si>
  <si>
    <t>Homestay Nindya Karana (Family-friendly) - null - Kecamatan Ngaglik</t>
  </si>
  <si>
    <t>http://airbnb.com/rooms/35135791?adults=5&amp;check_in=2020-12-30&amp;check_out=2021-01-03&amp;previous_page_section_name=1000&amp;federated_search_id=3191c915-7a65-4ae7-849b-2231eca928d5</t>
  </si>
  <si>
    <t>Ndalem Pawiro - null - Pakem</t>
  </si>
  <si>
    <t>Entire house in Pakem</t>
  </si>
  <si>
    <t>http://airbnb.com/rooms/23703168?adults=5&amp;check_in=2020-12-30&amp;check_out=2021-01-03&amp;previous_page_section_name=1000&amp;federated_search_id=3191c915-7a65-4ae7-849b-2231eca928d5</t>
  </si>
  <si>
    <t>http://airbnb.com/rooms/23411335?adults=5&amp;check_in=2020-12-30&amp;check_out=2021-01-03&amp;previous_page_section_name=1000&amp;federated_search_id=3191c915-7a65-4ae7-849b-2231eca928d5</t>
  </si>
  <si>
    <t>Dipa Homestay Jogja - null - Mlati</t>
  </si>
  <si>
    <t>10 guests Â· 4 bedrooms Â· 4 beds Â· 3 baths</t>
  </si>
  <si>
    <t>Price:$563 / night</t>
  </si>
  <si>
    <t>http://airbnb.com/rooms/29113270?adults=5&amp;check_in=2020-12-30&amp;check_out=2021-01-03&amp;previous_page_section_name=1000&amp;federated_search_id=3191c915-7a65-4ae7-849b-2231eca928d5</t>
  </si>
  <si>
    <t>http://airbnb.com/rooms/29111882?adults=5&amp;check_in=2020-12-30&amp;check_out=2021-01-03&amp;previous_page_section_name=1000&amp;federated_search_id=3191c915-7a65-4ae7-849b-2231eca928d5</t>
  </si>
  <si>
    <t>http://airbnb.com/rooms/39449084?adults=5&amp;check_in=2020-12-30&amp;check_out=2021-01-03&amp;previous_page_section_name=1000&amp;federated_search_id=3191c915-7a65-4ae7-849b-2231eca928d5</t>
  </si>
  <si>
    <t>Price:$114 / night</t>
  </si>
  <si>
    <t>http://airbnb.com/rooms/32449509?adults=5&amp;check_in=2020-12-30&amp;check_out=2021-01-03&amp;previous_page_section_name=1000&amp;federated_search_id=3191c915-7a65-4ae7-849b-2231eca928d5</t>
  </si>
  <si>
    <t>Kamulyan Heritage Homestay - null - Kecamatan Depok</t>
  </si>
  <si>
    <t>http://airbnb.com/rooms/40645147?adults=5&amp;check_in=2020-12-30&amp;check_out=2021-01-03&amp;previous_page_section_name=1000&amp;federated_search_id=4952cbc3-ec62-4f2f-a6ce-3d7243a86cca</t>
  </si>
  <si>
    <t>Homestay Ria Yogyakarta - null - Kecamatan Depok</t>
  </si>
  <si>
    <t>http://airbnb.com/rooms/20318477?adults=5&amp;check_in=2020-12-30&amp;check_out=2021-01-03&amp;previous_page_section_name=1000&amp;federated_search_id=4952cbc3-ec62-4f2f-a6ce-3d7243a86cca</t>
  </si>
  <si>
    <t>MBS homestay, 3 BR and swimming pool - null - Kecamatan Depok</t>
  </si>
  <si>
    <t>http://airbnb.com/rooms/30071966?adults=5&amp;check_in=2020-12-30&amp;check_out=2021-01-03&amp;previous_page_section_name=1000&amp;federated_search_id=4952cbc3-ec62-4f2f-a6ce-3d7243a86cca</t>
  </si>
  <si>
    <t>http://airbnb.com/rooms/25920840?adults=5&amp;check_in=2020-12-30&amp;check_out=2021-01-03&amp;previous_page_section_name=1000&amp;federated_search_id=4952cbc3-ec62-4f2f-a6ce-3d7243a86cca</t>
  </si>
  <si>
    <t>Family/Group Room with Shared Bathroom (6 people) - null - Kecamatan Mantrijeron</t>
  </si>
  <si>
    <t>Private room in Kecamatan Mantrijeron</t>
  </si>
  <si>
    <t>6 guests Â· 1 bedroom Â· 6 beds Â· 0 baths</t>
  </si>
  <si>
    <t>http://airbnb.com/rooms/41892373?adults=5&amp;check_in=2020-12-30&amp;check_out=2021-01-03&amp;previous_page_section_name=1000&amp;federated_search_id=4952cbc3-ec62-4f2f-a6ce-3d7243a86cca</t>
  </si>
  <si>
    <t>Rumah 4 Kamar Full Ac Nyaman dekat Ambarukmo plaza - null - Kecamatan Depok</t>
  </si>
  <si>
    <t>15 guests Â· 4 bedrooms Â· 4 beds Â· 4 baths</t>
  </si>
  <si>
    <t>Price:$145 / night</t>
  </si>
  <si>
    <t>http://airbnb.com/rooms/31213519?adults=5&amp;check_in=2020-12-30&amp;check_out=2021-01-03&amp;previous_page_section_name=1000&amp;federated_search_id=4952cbc3-ec62-4f2f-a6ce-3d7243a86cca</t>
  </si>
  <si>
    <t>Kenayan Asri Homestay by FH Stay - null - Kecamatan Ngemplak</t>
  </si>
  <si>
    <t>Price:$58 / night</t>
  </si>
  <si>
    <t>http://airbnb.com/rooms/39640138?adults=5&amp;check_in=2020-12-30&amp;check_out=2021-01-03&amp;previous_page_section_name=1000&amp;federated_search_id=4952cbc3-ec62-4f2f-a6ce-3d7243a86cca</t>
  </si>
  <si>
    <t>http://airbnb.com/rooms/1694403?adults=5&amp;check_in=2020-12-30&amp;check_out=2021-01-03&amp;previous_page_section_name=1000&amp;federated_search_id=4952cbc3-ec62-4f2f-a6ce-3d7243a86cca</t>
  </si>
  <si>
    <t>Cozy House Of Sendang adi By Symphony - null - Kecamatan Mlati</t>
  </si>
  <si>
    <t>Price:$187 / night</t>
  </si>
  <si>
    <t>http://airbnb.com/rooms/46137578?adults=5&amp;check_in=2020-12-30&amp;check_out=2021-01-03&amp;previous_page_section_name=1000&amp;federated_search_id=4952cbc3-ec62-4f2f-a6ce-3d7243a86cca</t>
  </si>
  <si>
    <t>http://airbnb.com/rooms/40872770?adults=5&amp;check_in=2020-12-30&amp;check_out=2021-01-03&amp;previous_page_section_name=1000&amp;federated_search_id=4952cbc3-ec62-4f2f-a6ce-3d7243a86cca</t>
  </si>
  <si>
    <t>http://airbnb.com/rooms/22196474?adults=5&amp;check_in=2020-12-30&amp;check_out=2021-01-03&amp;previous_page_section_name=1000&amp;federated_search_id=4952cbc3-ec62-4f2f-a6ce-3d7243a86cca</t>
  </si>
  <si>
    <t>http://airbnb.com/rooms/14154106?adults=5&amp;check_in=2020-12-30&amp;check_out=2021-01-03&amp;previous_page_section_name=1000&amp;federated_search_id=4952cbc3-ec62-4f2f-a6ce-3d7243a86cca</t>
  </si>
  <si>
    <t>Venus Homestay - Sembego Maguwoharjo - null - Kecamatan Depok</t>
  </si>
  <si>
    <t>15 guests Â· 3 bedrooms Â· 4 beds Â· 2 baths</t>
  </si>
  <si>
    <t>http://airbnb.com/rooms/32687748?adults=5&amp;check_in=2020-12-30&amp;check_out=2021-01-03&amp;previous_page_section_name=1000&amp;federated_search_id=4952cbc3-ec62-4f2f-a6ce-3d7243a86cca</t>
  </si>
  <si>
    <t>Naima Jiwo is Your Second Home - null - Kecamatan Mergangsan</t>
  </si>
  <si>
    <t>Entire house in Kecamatan Mergangsan</t>
  </si>
  <si>
    <t>http://airbnb.com/rooms/42866018?adults=5&amp;check_in=2020-12-30&amp;check_out=2021-01-03&amp;previous_page_section_name=1000&amp;federated_search_id=4952cbc3-ec62-4f2f-a6ce-3d7243a86cca</t>
  </si>
  <si>
    <t>http://airbnb.com/rooms/29113270?adults=5&amp;check_in=2020-12-30&amp;check_out=2021-01-03&amp;previous_page_section_name=1000&amp;federated_search_id=4952cbc3-ec62-4f2f-a6ce-3d7243a86cca</t>
  </si>
  <si>
    <t>http://airbnb.com/rooms/39449084?adults=5&amp;check_in=2020-12-30&amp;check_out=2021-01-03&amp;previous_page_section_name=1000&amp;federated_search_id=4952cbc3-ec62-4f2f-a6ce-3d7243a86cca</t>
  </si>
  <si>
    <t>VILLA KAMPUNG AYEM, natural &amp; kapasitas rombongan - null - Kabupaten Sleman</t>
  </si>
  <si>
    <t>Entire cabin in Kabupaten Sleman</t>
  </si>
  <si>
    <t>16 guests Â· 12 bedrooms Â· 15 beds Â· 6 baths</t>
  </si>
  <si>
    <t>Price:$338 / night</t>
  </si>
  <si>
    <t>http://airbnb.com/rooms/26385953?adults=5&amp;check_in=2020-12-30&amp;check_out=2021-01-03&amp;previous_page_section_name=1000&amp;federated_search_id=4952cbc3-ec62-4f2f-a6ce-3d7243a86cca</t>
  </si>
  <si>
    <t>Ngangeni Homestay - null - Kecamatan Ngaglik</t>
  </si>
  <si>
    <t>Price:$125 / night</t>
  </si>
  <si>
    <t>http://airbnb.com/rooms/44548944?adults=5&amp;check_in=2020-12-30&amp;check_out=2021-01-03&amp;previous_page_section_name=1000&amp;federated_search_id=4952cbc3-ec62-4f2f-a6ce-3d7243a86cca</t>
  </si>
  <si>
    <t>Homestay jogjakarta - null - Ngemplak</t>
  </si>
  <si>
    <t>5 guests Â· 2 bedrooms Â· 4 beds Â· 1 bath</t>
  </si>
  <si>
    <t>http://airbnb.com/rooms/22438430?adults=5&amp;check_in=2020-12-30&amp;check_out=2021-01-03&amp;previous_page_section_name=1000&amp;federated_search_id=4952cbc3-ec62-4f2f-a6ce-3d7243a86cca</t>
  </si>
  <si>
    <t>Home A-1 Guest House - null - Sleman</t>
  </si>
  <si>
    <t>9 guests Â· 3 bedrooms Â· 3 beds Â· 3 baths</t>
  </si>
  <si>
    <t>http://airbnb.com/rooms/4842561?adults=5&amp;check_in=2020-12-30&amp;check_out=2021-01-03&amp;previous_page_section_name=1000&amp;federated_search_id=4952cbc3-ec62-4f2f-a6ce-3d7243a86cca</t>
  </si>
  <si>
    <t>http://airbnb.com/rooms/14154106?adults=5&amp;check_in=2020-12-30&amp;check_out=2021-01-03&amp;previous_page_section_name=1000&amp;federated_search_id=d78fc956-d84d-4c1c-99a7-08072accf9a0</t>
  </si>
  <si>
    <t>Griya Maknyak - null - Kasihan</t>
  </si>
  <si>
    <t>5 guests Â· 5 bedrooms Â· 5 beds Â· 2 baths</t>
  </si>
  <si>
    <t>http://airbnb.com/rooms/29268624?adults=5&amp;check_in=2020-12-30&amp;check_out=2021-01-03&amp;previous_page_section_name=1000&amp;federated_search_id=d78fc956-d84d-4c1c-99a7-08072accf9a0</t>
  </si>
  <si>
    <t>SVB sweat home - null - Kecamatan Mlati</t>
  </si>
  <si>
    <t>Price:$225 / night</t>
  </si>
  <si>
    <t>http://airbnb.com/rooms/40898584?adults=5&amp;check_in=2020-12-30&amp;check_out=2021-01-03&amp;previous_page_section_name=1000&amp;federated_search_id=d78fc956-d84d-4c1c-99a7-08072accf9a0</t>
  </si>
  <si>
    <t>http://airbnb.com/rooms/30430949?adults=5&amp;check_in=2020-12-30&amp;check_out=2021-01-03&amp;previous_page_section_name=1000&amp;federated_search_id=d78fc956-d84d-4c1c-99a7-08072accf9a0</t>
  </si>
  <si>
    <t>Full Dormitory Room at Bahagia Sederhana Home Stay - null - Kecamatan Bantul</t>
  </si>
  <si>
    <t>Private room in Kecamatan Bantul</t>
  </si>
  <si>
    <t>12 guests Â· 1 bedroom Â· 12 beds Â· 3 shared baths</t>
  </si>
  <si>
    <t>http://airbnb.com/rooms/26407043?adults=5&amp;check_in=2020-12-30&amp;check_out=2021-01-03&amp;previous_page_section_name=1000&amp;federated_search_id=d78fc956-d84d-4c1c-99a7-08072accf9a0</t>
  </si>
  <si>
    <t>ARDEA HOMESTAY - null - Daerah Istimewa Yogyakarta</t>
  </si>
  <si>
    <t>http://airbnb.com/rooms/27891176?adults=5&amp;check_in=2020-12-30&amp;check_out=2021-01-03&amp;previous_page_section_name=1000&amp;federated_search_id=d78fc956-d84d-4c1c-99a7-08072accf9a0</t>
  </si>
  <si>
    <t>http://airbnb.com/rooms/14508984?adults=5&amp;check_in=2020-12-30&amp;check_out=2021-01-03&amp;previous_page_section_name=1000&amp;federated_search_id=d78fc956-d84d-4c1c-99a7-08072accf9a0</t>
  </si>
  <si>
    <t>Nogosari GH Area Kraton hanya 5 menit ke Malioboro - null - Kecamatan Kraton</t>
  </si>
  <si>
    <t>http://airbnb.com/rooms/43770663?adults=5&amp;check_in=2020-12-30&amp;check_out=2021-01-03&amp;previous_page_section_name=1000&amp;federated_search_id=d78fc956-d84d-4c1c-99a7-08072accf9a0</t>
  </si>
  <si>
    <t>Guest house renaya ndalem maguwoharjo jogjakarta - null - Kecamatan Umbulharjo</t>
  </si>
  <si>
    <t>16 guests Â· 10 bedrooms Â· 5 beds Â· 1 bath</t>
  </si>
  <si>
    <t>http://airbnb.com/rooms/35508453?adults=5&amp;check_in=2020-12-30&amp;check_out=2021-01-03&amp;previous_page_section_name=1000&amp;federated_search_id=d78fc956-d84d-4c1c-99a7-08072accf9a0</t>
  </si>
  <si>
    <t>Pelangi Homestay - null - Yogyakarta</t>
  </si>
  <si>
    <t>Entire guesthouse in Yogyakarta</t>
  </si>
  <si>
    <t>10 guests Â· 4 bedrooms Â· 7 beds Â· 3 baths</t>
  </si>
  <si>
    <t>Price:$211 / night</t>
  </si>
  <si>
    <t>http://airbnb.com/rooms/23456574?adults=5&amp;check_in=2020-12-30&amp;check_out=2021-01-03&amp;previous_page_section_name=1000&amp;federated_search_id=d78fc956-d84d-4c1c-99a7-08072accf9a0</t>
  </si>
  <si>
    <t>Home Stay Suharto, 3 km to Tugu &amp; Malioboro - null - Kasihan</t>
  </si>
  <si>
    <t>5 guests Â· 2 bedrooms Â· 10 beds Â· 2 baths</t>
  </si>
  <si>
    <t>Rating 4.69 out of 5;</t>
  </si>
  <si>
    <t>http://airbnb.com/rooms/18925567?adults=5&amp;check_in=2020-12-30&amp;check_out=2021-01-03&amp;previous_page_section_name=1000&amp;federated_search_id=d78fc956-d84d-4c1c-99a7-08072accf9a0</t>
  </si>
  <si>
    <t>http://airbnb.com/rooms/39449084?adults=5&amp;check_in=2020-12-30&amp;check_out=2021-01-03&amp;previous_page_section_name=1000&amp;federated_search_id=d78fc956-d84d-4c1c-99a7-08072accf9a0</t>
  </si>
  <si>
    <t>http://airbnb.com/rooms/37171066?adults=5&amp;check_in=2020-12-30&amp;check_out=2021-01-03&amp;previous_page_section_name=1000&amp;federated_search_id=d78fc956-d84d-4c1c-99a7-08072accf9a0</t>
  </si>
  <si>
    <t>Borobudur Temple Guest House room for 8 - null - Mungkid</t>
  </si>
  <si>
    <t>Hotel room in Mungkid</t>
  </si>
  <si>
    <t>8 guests Â· 1 bedroom Â· 8 beds Â· 6 baths</t>
  </si>
  <si>
    <t>http://airbnb.com/rooms/35866174?adults=5&amp;check_in=2020-12-30&amp;check_out=2021-01-03&amp;previous_page_section_name=1000&amp;federated_search_id=d78fc956-d84d-4c1c-99a7-08072accf9a0</t>
  </si>
  <si>
    <t>Netjes Home - null - Mantrijeron</t>
  </si>
  <si>
    <t>Shared room in Mantrijeron</t>
  </si>
  <si>
    <t>12 guests Â· 1 bedroom Â· 12 beds Â· 2 shared baths</t>
  </si>
  <si>
    <t>http://airbnb.com/rooms/20117750?adults=5&amp;check_in=2020-12-30&amp;check_out=2021-01-03&amp;previous_page_section_name=1000&amp;federated_search_id=d78fc956-d84d-4c1c-99a7-08072accf9a0</t>
  </si>
  <si>
    <t>Grities7 home - null - Gondokusuman</t>
  </si>
  <si>
    <t>Entire house in Gondokusuman</t>
  </si>
  <si>
    <t>7 guests Â· 4 bedrooms Â· 3 beds Â· 2 baths</t>
  </si>
  <si>
    <t>http://airbnb.com/rooms/22550522?adults=5&amp;check_in=2020-12-30&amp;check_out=2021-01-03&amp;previous_page_section_name=1000&amp;federated_search_id=d78fc956-d84d-4c1c-99a7-08072accf9a0</t>
  </si>
  <si>
    <t>Price:$32 / night</t>
  </si>
  <si>
    <t>http://airbnb.com/rooms/35135791?adults=5&amp;check_in=2020-12-30&amp;check_out=2021-01-03&amp;previous_page_section_name=1000&amp;federated_search_id=d78fc956-d84d-4c1c-99a7-08072accf9a0</t>
  </si>
  <si>
    <t>http://airbnb.com/rooms/32081800?adults=5&amp;check_in=2020-12-30&amp;check_out=2021-01-03&amp;previous_page_section_name=1000&amp;federated_search_id=d78fc956-d84d-4c1c-99a7-08072accf9a0</t>
  </si>
  <si>
    <t>Homestay aman dan nyaman - null - Ngemplak</t>
  </si>
  <si>
    <t>http://airbnb.com/rooms/32703429?adults=5&amp;check_in=2020-12-30&amp;check_out=2021-01-03&amp;previous_page_section_name=1000&amp;federated_search_id=d78fc956-d84d-4c1c-99a7-08072accf9a0</t>
  </si>
  <si>
    <t>Nurudin Family - null - Borobudur</t>
  </si>
  <si>
    <t>7 guests Â· 1 bedroom Â· 3 beds Â· 1 private bath</t>
  </si>
  <si>
    <t>http://airbnb.com/rooms/21450404?adults=5&amp;check_in=2020-12-30&amp;check_out=2021-01-03&amp;previous_page_section_name=1000&amp;federated_search_id=d78fc956-d84d-4c1c-99a7-08072accf9a0</t>
  </si>
  <si>
    <t>http://airbnb.com/rooms/28525048?adults=5&amp;check_in=2020-12-30&amp;check_out=2021-01-03&amp;previous_page_section_name=1000&amp;federated_search_id=1af3690a-7b88-41d9-be69-22e57958a4e7</t>
  </si>
  <si>
    <t>http://airbnb.com/rooms/39640138?adults=5&amp;check_in=2020-12-30&amp;check_out=2021-01-03&amp;previous_page_section_name=1000&amp;federated_search_id=1af3690a-7b88-41d9-be69-22e57958a4e7</t>
  </si>
  <si>
    <t>CIPTA GUESTHOUSE yogyakarta - null - Yogyakarta</t>
  </si>
  <si>
    <t>6 guests Â· 3 bedrooms Â· 4 beds Â· 2.5 baths</t>
  </si>
  <si>
    <t>http://airbnb.com/rooms/11641762?adults=5&amp;check_in=2020-12-30&amp;check_out=2021-01-03&amp;previous_page_section_name=1000&amp;federated_search_id=1af3690a-7b88-41d9-be69-22e57958a4e7</t>
  </si>
  <si>
    <t>Jlatren Guest house Strategis &amp; murah - null - Kecamatan Berbah</t>
  </si>
  <si>
    <t>Private room in Kecamatan Berbah</t>
  </si>
  <si>
    <t>16 guests Â· 6 bedrooms Â· 7 beds Â· 4 baths</t>
  </si>
  <si>
    <t>http://airbnb.com/rooms/39279254?adults=5&amp;check_in=2020-12-30&amp;check_out=2021-01-03&amp;previous_page_section_name=1000&amp;federated_search_id=1af3690a-7b88-41d9-be69-22e57958a4e7</t>
  </si>
  <si>
    <t>Girly Homestay - null - Yogyakarta</t>
  </si>
  <si>
    <t>Room in boutique hotel in Yogyakarta</t>
  </si>
  <si>
    <t>16 guests Â· 4 bedrooms Â· 15 beds Â· 4.5 baths</t>
  </si>
  <si>
    <t>http://airbnb.com/rooms/32125845?adults=5&amp;check_in=2020-12-30&amp;check_out=2021-01-03&amp;previous_page_section_name=1000&amp;federated_search_id=1af3690a-7b88-41d9-be69-22e57958a4e7</t>
  </si>
  <si>
    <t>Full House 7 BR near Jogja Airport - null - Kecamatan Ngemplak</t>
  </si>
  <si>
    <t>15 guests Â· 7 bedrooms Â· 8 beds Â· 7.5 baths</t>
  </si>
  <si>
    <t>Price:$241 / night</t>
  </si>
  <si>
    <t>http://airbnb.com/rooms/42390220?adults=5&amp;check_in=2020-12-30&amp;check_out=2021-01-03&amp;previous_page_section_name=1000&amp;federated_search_id=1af3690a-7b88-41d9-be69-22e57958a4e7</t>
  </si>
  <si>
    <t>http://airbnb.com/rooms/46137578?adults=5&amp;check_in=2020-12-30&amp;check_out=2021-01-03&amp;previous_page_section_name=1000&amp;federated_search_id=1af3690a-7b88-41d9-be69-22e57958a4e7</t>
  </si>
  <si>
    <t>Griya Tentrem Homestay Jl. Nangka Baru-KrgNongko - null - Kecamatan Depok</t>
  </si>
  <si>
    <t>http://airbnb.com/rooms/31228206?adults=5&amp;check_in=2020-12-30&amp;check_out=2021-01-03&amp;previous_page_section_name=1000&amp;federated_search_id=1af3690a-7b88-41d9-be69-22e57958a4e7</t>
  </si>
  <si>
    <t>Emerald Garden sweet home - null - Banguntapan</t>
  </si>
  <si>
    <t>7 guests Â· 6 bedrooms Â· 5 beds Â· 3 baths</t>
  </si>
  <si>
    <t>Price:$101 / night</t>
  </si>
  <si>
    <t>http://airbnb.com/rooms/31064094?adults=5&amp;check_in=2020-12-30&amp;check_out=2021-01-03&amp;previous_page_section_name=1000&amp;federated_search_id=1af3690a-7b88-41d9-be69-22e57958a4e7</t>
  </si>
  <si>
    <t>Omah Jajar Homestay - null - Kota Surakarta</t>
  </si>
  <si>
    <t>Entire house in Kota Surakarta</t>
  </si>
  <si>
    <t>10 guests Â· 4 bedrooms Â· 4 beds Â· 2.5 baths</t>
  </si>
  <si>
    <t>http://airbnb.com/rooms/34793908?adults=5&amp;check_in=2020-12-30&amp;check_out=2021-01-03&amp;previous_page_section_name=1000&amp;federated_search_id=1af3690a-7b88-41d9-be69-22e57958a4e7</t>
  </si>
  <si>
    <t>Omah tugu Yogyakarta - null - Kecamatan Jetis</t>
  </si>
  <si>
    <t>http://airbnb.com/rooms/41533158?adults=5&amp;check_in=2020-12-30&amp;check_out=2021-01-03&amp;previous_page_section_name=1000&amp;federated_search_id=1af3690a-7b88-41d9-be69-22e57958a4e7</t>
  </si>
  <si>
    <t>http://airbnb.com/rooms/22550522?adults=5&amp;check_in=2020-12-30&amp;check_out=2021-01-03&amp;previous_page_section_name=1000&amp;federated_search_id=1af3690a-7b88-41d9-be69-22e57958a4e7</t>
  </si>
  <si>
    <t>Penginapan nyaman dan bersih di Kota Yogyakarta - null - Kecamatan Mantrijeron</t>
  </si>
  <si>
    <t>12 guests Â· 4 bedrooms Â· 5 beds Â· 2 baths</t>
  </si>
  <si>
    <t>http://airbnb.com/rooms/40712722?adults=5&amp;check_in=2020-12-30&amp;check_out=2021-01-03&amp;previous_page_section_name=1000&amp;federated_search_id=1af3690a-7b88-41d9-be69-22e57958a4e7</t>
  </si>
  <si>
    <t>Langit Biru Homestay Yogyakarta - null - Gamping</t>
  </si>
  <si>
    <t>Private room in Gamping</t>
  </si>
  <si>
    <t>http://airbnb.com/rooms/42327683?adults=5&amp;check_in=2020-12-30&amp;check_out=2021-01-03&amp;previous_page_section_name=1000&amp;federated_search_id=1af3690a-7b88-41d9-be69-22e57958a4e7</t>
  </si>
  <si>
    <t>A Cozy House For Rent close to Jalan Parangtritis - null - Sewon</t>
  </si>
  <si>
    <t>http://airbnb.com/rooms/32898672?adults=5&amp;check_in=2020-12-30&amp;check_out=2021-01-03&amp;previous_page_section_name=1000&amp;federated_search_id=1af3690a-7b88-41d9-be69-22e57958a4e7</t>
  </si>
  <si>
    <t>Onim Lavender homestay - null - Kecamatan Mlati</t>
  </si>
  <si>
    <t>8 guests Â· 3 bedrooms Â· 4 beds Â· 3 baths</t>
  </si>
  <si>
    <t>Price:$965 / night</t>
  </si>
  <si>
    <t>http://airbnb.com/rooms/42905390?adults=5&amp;check_in=2020-12-30&amp;check_out=2021-01-03&amp;previous_page_section_name=1000&amp;federated_search_id=1af3690a-7b88-41d9-be69-22e57958a4e7</t>
  </si>
  <si>
    <t>http://airbnb.com/rooms/27891176?adults=5&amp;check_in=2020-12-30&amp;check_out=2021-01-03&amp;previous_page_section_name=1000&amp;federated_search_id=1af3690a-7b88-41d9-be69-22e57958a4e7</t>
  </si>
  <si>
    <t>Jolan Jalan camping Borobudur (in organic garden) - null - Mungkid</t>
  </si>
  <si>
    <t>7 guests Â· 1 bedroom Â· 7 beds Â· 1 shared bath</t>
  </si>
  <si>
    <t>http://airbnb.com/rooms/13459993?adults=5&amp;check_in=2020-12-30&amp;check_out=2021-01-03&amp;previous_page_section_name=1000&amp;federated_search_id=1af3690a-7b88-41d9-be69-22e57958a4e7</t>
  </si>
  <si>
    <t>guest house nyaman 15 menit dari malioboro - null - Kecamatan Gamping</t>
  </si>
  <si>
    <t>http://airbnb.com/rooms/40997492?adults=5&amp;check_in=2020-12-30&amp;check_out=2021-01-03&amp;previous_page_section_name=1000&amp;federated_search_id=1af3690a-7b88-41d9-be69-22e57958a4e7</t>
  </si>
  <si>
    <t>homestay dengan nuansa perbukitan dekat hutan jati - null - Kecamatan Pajangan</t>
  </si>
  <si>
    <t>Entire house in Kecamatan Pajangan</t>
  </si>
  <si>
    <t>7 guests Â· 1 bedroom Â· 6 beds Â· 1 bath</t>
  </si>
  <si>
    <t>http://airbnb.com/rooms/37843597?adults=5&amp;check_in=2020-12-30&amp;check_out=2021-01-03&amp;previous_page_section_name=1000&amp;federated_search_id=1af3690a-7b88-41d9-be69-22e57958a4e7</t>
  </si>
  <si>
    <t>No</t>
  </si>
  <si>
    <t>Title</t>
  </si>
  <si>
    <t>Type</t>
  </si>
  <si>
    <t>Guests</t>
  </si>
  <si>
    <t>Amenities</t>
  </si>
  <si>
    <t>Price</t>
  </si>
  <si>
    <t>Rating</t>
  </si>
  <si>
    <t>Link</t>
  </si>
  <si>
    <t>Review</t>
  </si>
  <si>
    <t>Name</t>
  </si>
  <si>
    <t>Tipe</t>
  </si>
  <si>
    <t>Location</t>
  </si>
  <si>
    <t>Number of Guest</t>
  </si>
  <si>
    <t>Pool</t>
  </si>
  <si>
    <t>Price/night, USD</t>
  </si>
  <si>
    <t>Reviews</t>
  </si>
  <si>
    <t>Entire</t>
  </si>
  <si>
    <t>Private</t>
  </si>
  <si>
    <t>house</t>
  </si>
  <si>
    <t>guesthouse</t>
  </si>
  <si>
    <t>villa</t>
  </si>
  <si>
    <t>room</t>
  </si>
  <si>
    <t>cab</t>
  </si>
  <si>
    <t>apartment</t>
  </si>
  <si>
    <t>guest suite</t>
  </si>
  <si>
    <t>townhouse</t>
  </si>
  <si>
    <t>cottage</t>
  </si>
  <si>
    <t>Hostel</t>
  </si>
  <si>
    <t>beds</t>
  </si>
  <si>
    <t>Shared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</si>
  <si>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</si>
  <si>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</si>
  <si>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</si>
  <si>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</si>
  <si>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</si>
  <si>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</si>
  <si>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</si>
  <si>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</si>
  <si>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</si>
  <si>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</si>
  <si>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</si>
  <si>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</si>
  <si>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</si>
  <si>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</si>
  <si>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</si>
  <si>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</si>
  <si>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</si>
  <si>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</si>
  <si>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</si>
  <si>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</si>
  <si>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</si>
  <si>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</si>
  <si>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</si>
  <si>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</si>
  <si>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</si>
  <si>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</si>
  <si>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</si>
  <si>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X Variable 4</t>
  </si>
  <si>
    <t>X Variable 5</t>
  </si>
  <si>
    <t>X Variable 6</t>
  </si>
  <si>
    <t>X Variable 7</t>
  </si>
  <si>
    <t>X Variable 8</t>
  </si>
  <si>
    <t>X Variable 9</t>
  </si>
  <si>
    <t>X Variable 10</t>
  </si>
  <si>
    <t>X Variable 11</t>
  </si>
  <si>
    <t>X Variable 12</t>
  </si>
  <si>
    <t>X Variable 13</t>
  </si>
  <si>
    <t>X Variable 14</t>
  </si>
  <si>
    <t>X Variable 15</t>
  </si>
  <si>
    <t>X Variable 16</t>
  </si>
  <si>
    <t>RESIDUAL OUTPUT</t>
  </si>
  <si>
    <t>Observation</t>
  </si>
  <si>
    <t>Predicted Y</t>
  </si>
  <si>
    <t>Residuals</t>
  </si>
  <si>
    <t>Depok</t>
  </si>
  <si>
    <t>Mlati</t>
  </si>
  <si>
    <t>Sariharjo, Ngaglik, Sleman</t>
  </si>
  <si>
    <t>Banguntapan</t>
  </si>
  <si>
    <t>Kasihan</t>
  </si>
  <si>
    <t>Ngaglik</t>
  </si>
  <si>
    <t>Gamping</t>
  </si>
  <si>
    <t>Umbulharjo</t>
  </si>
  <si>
    <t>Borobudur</t>
  </si>
  <si>
    <t>Kota Yogyakarta</t>
  </si>
  <si>
    <t>Sleman</t>
  </si>
  <si>
    <t>Kabupaten Sleman</t>
  </si>
  <si>
    <t>Sewon</t>
  </si>
  <si>
    <t>yogyakarta sewon</t>
  </si>
  <si>
    <t>Pasar Kliwon</t>
  </si>
  <si>
    <t>in Girijati</t>
  </si>
  <si>
    <t>Ngampilan</t>
  </si>
  <si>
    <t xml:space="preserve">Wonosari, Gunung  Kidul </t>
  </si>
  <si>
    <t>Banjarsari</t>
  </si>
  <si>
    <t>Ngemplak</t>
  </si>
  <si>
    <t>Kalasan</t>
  </si>
  <si>
    <t>Mergangsan</t>
  </si>
  <si>
    <t>Danurejan</t>
  </si>
  <si>
    <t>Tegalrejo</t>
  </si>
  <si>
    <t>Mantrijeron</t>
  </si>
  <si>
    <t>Sedayu</t>
  </si>
  <si>
    <t>Yogyakarta</t>
  </si>
  <si>
    <t>Depok Sub-District</t>
  </si>
  <si>
    <t>Pakualaman</t>
  </si>
  <si>
    <t xml:space="preserve">sleman </t>
  </si>
  <si>
    <t>Mertoyudan</t>
  </si>
  <si>
    <t>sleman</t>
  </si>
  <si>
    <t>Klaten Tengah</t>
  </si>
  <si>
    <t>Kraton</t>
  </si>
  <si>
    <t>Gondokusuman</t>
  </si>
  <si>
    <t>Jetis</t>
  </si>
  <si>
    <t>Laweyan</t>
  </si>
  <si>
    <t>Karangmojo</t>
  </si>
  <si>
    <t>Serengan</t>
  </si>
  <si>
    <t xml:space="preserve">Umbulharjo </t>
  </si>
  <si>
    <t>Baturetno, Bantul</t>
  </si>
  <si>
    <t>A</t>
  </si>
  <si>
    <t>B</t>
  </si>
  <si>
    <t>C</t>
  </si>
  <si>
    <t>D</t>
  </si>
  <si>
    <t>E</t>
  </si>
  <si>
    <t>G</t>
  </si>
  <si>
    <t>a</t>
  </si>
  <si>
    <t>b</t>
  </si>
  <si>
    <t>c</t>
  </si>
  <si>
    <t>d</t>
  </si>
  <si>
    <t>e</t>
  </si>
  <si>
    <t>f</t>
  </si>
  <si>
    <t>g</t>
  </si>
  <si>
    <t>Predicted Value</t>
  </si>
  <si>
    <t>Rsq</t>
  </si>
  <si>
    <t>RSS/TSS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</si>
</sst>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33" borderId="0" xfId="0" applyFill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9" fontId="0" fillId="0" borderId="0" xfId="43" applyFont="1"/>
    <xf numFmtId="43" fontId="0" fillId="0" borderId="0" xfId="42" applyFont="1"/>
    <xf numFmtId="43" fontId="0" fillId="0" borderId="0" xfId="0" applyNumberForma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15368955552176"/>
          <c:y val="4.6858344240113294E-2"/>
          <c:w val="0.85909513168209095"/>
          <c:h val="0.69720023045899748"/>
        </c:manualLayout>
      </c:layout>
      <c:scatterChart>
        <c:scatterStyle val="lineMarker"/>
        <c:varyColors val="0"/>
        <c:ser>
          <c:idx val="0"/>
          <c:order val="0"/>
          <c:tx>
            <c:v>Predicted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Modeling!$A$2:$A$119</c:f>
              <c:numCache>
                <c:formatCode>General</c:formatCode>
                <c:ptCount val="1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</c:numCache>
            </c:numRef>
          </c:xVal>
          <c:yVal>
            <c:numRef>
              <c:f>Modeling!$K$2:$K$119</c:f>
              <c:numCache>
                <c:formatCode>General</c:formatCode>
                <c:ptCount val="118"/>
                <c:pt idx="0">
                  <c:v>22.784550898622118</c:v>
                </c:pt>
                <c:pt idx="1">
                  <c:v>34.97237222314034</c:v>
                </c:pt>
                <c:pt idx="2">
                  <c:v>34.97237222314034</c:v>
                </c:pt>
                <c:pt idx="3">
                  <c:v>37.788245761279384</c:v>
                </c:pt>
                <c:pt idx="4">
                  <c:v>40.894618746154627</c:v>
                </c:pt>
                <c:pt idx="5">
                  <c:v>40.894618746154627</c:v>
                </c:pt>
                <c:pt idx="6">
                  <c:v>42.373098056292328</c:v>
                </c:pt>
                <c:pt idx="7">
                  <c:v>44.773187919148832</c:v>
                </c:pt>
                <c:pt idx="8">
                  <c:v>45.021562453248052</c:v>
                </c:pt>
                <c:pt idx="9">
                  <c:v>46.795668238553233</c:v>
                </c:pt>
                <c:pt idx="10">
                  <c:v>52.07542147792752</c:v>
                </c:pt>
                <c:pt idx="11">
                  <c:v>53.503261724717106</c:v>
                </c:pt>
                <c:pt idx="12">
                  <c:v>58.313160557510258</c:v>
                </c:pt>
                <c:pt idx="13">
                  <c:v>59.477214510706702</c:v>
                </c:pt>
                <c:pt idx="14">
                  <c:v>60.847293849363844</c:v>
                </c:pt>
                <c:pt idx="15">
                  <c:v>60.847293849363844</c:v>
                </c:pt>
                <c:pt idx="16">
                  <c:v>64.348887418309204</c:v>
                </c:pt>
                <c:pt idx="17">
                  <c:v>64.348887418309204</c:v>
                </c:pt>
                <c:pt idx="18">
                  <c:v>64.987058032415305</c:v>
                </c:pt>
                <c:pt idx="19">
                  <c:v>64.987058032415305</c:v>
                </c:pt>
                <c:pt idx="20">
                  <c:v>64.987058032415305</c:v>
                </c:pt>
                <c:pt idx="21">
                  <c:v>66.497164301399721</c:v>
                </c:pt>
                <c:pt idx="22">
                  <c:v>67.551822498443272</c:v>
                </c:pt>
                <c:pt idx="23">
                  <c:v>67.551822498443272</c:v>
                </c:pt>
                <c:pt idx="24">
                  <c:v>68.122367990310863</c:v>
                </c:pt>
                <c:pt idx="25">
                  <c:v>68.569405567217757</c:v>
                </c:pt>
                <c:pt idx="26">
                  <c:v>68.569405567217757</c:v>
                </c:pt>
                <c:pt idx="27">
                  <c:v>69.100621723150724</c:v>
                </c:pt>
                <c:pt idx="28">
                  <c:v>69.702224057381528</c:v>
                </c:pt>
                <c:pt idx="29">
                  <c:v>70.537214939009246</c:v>
                </c:pt>
                <c:pt idx="30">
                  <c:v>70.919734483660633</c:v>
                </c:pt>
                <c:pt idx="31">
                  <c:v>71.521336817891438</c:v>
                </c:pt>
                <c:pt idx="32">
                  <c:v>71.521336817891438</c:v>
                </c:pt>
                <c:pt idx="33">
                  <c:v>71.58727999668281</c:v>
                </c:pt>
                <c:pt idx="34">
                  <c:v>71.58727999668281</c:v>
                </c:pt>
                <c:pt idx="35">
                  <c:v>71.708108030059748</c:v>
                </c:pt>
                <c:pt idx="36">
                  <c:v>71.708108030059748</c:v>
                </c:pt>
                <c:pt idx="37">
                  <c:v>71.708108030059748</c:v>
                </c:pt>
                <c:pt idx="38">
                  <c:v>71.708108030059748</c:v>
                </c:pt>
                <c:pt idx="39">
                  <c:v>71.943761506529796</c:v>
                </c:pt>
                <c:pt idx="40">
                  <c:v>72.76376201177564</c:v>
                </c:pt>
                <c:pt idx="41">
                  <c:v>72.991975749478669</c:v>
                </c:pt>
                <c:pt idx="42">
                  <c:v>72.991975749478669</c:v>
                </c:pt>
                <c:pt idx="43">
                  <c:v>72.991975749478669</c:v>
                </c:pt>
                <c:pt idx="44">
                  <c:v>72.991975749478669</c:v>
                </c:pt>
                <c:pt idx="45">
                  <c:v>72.999816128029124</c:v>
                </c:pt>
                <c:pt idx="46">
                  <c:v>73.616011304722889</c:v>
                </c:pt>
                <c:pt idx="47">
                  <c:v>73.793505441214094</c:v>
                </c:pt>
                <c:pt idx="48">
                  <c:v>74.104721305765082</c:v>
                </c:pt>
                <c:pt idx="49">
                  <c:v>74.104721305765082</c:v>
                </c:pt>
                <c:pt idx="50">
                  <c:v>74.157369080204717</c:v>
                </c:pt>
                <c:pt idx="51">
                  <c:v>74.24964931406106</c:v>
                </c:pt>
                <c:pt idx="52">
                  <c:v>74.592225903485513</c:v>
                </c:pt>
                <c:pt idx="53">
                  <c:v>74.884872067330406</c:v>
                </c:pt>
                <c:pt idx="54">
                  <c:v>76.13067821232066</c:v>
                </c:pt>
                <c:pt idx="55">
                  <c:v>76.13067821232066</c:v>
                </c:pt>
                <c:pt idx="56">
                  <c:v>76.13067821232066</c:v>
                </c:pt>
                <c:pt idx="57">
                  <c:v>76.305877194093654</c:v>
                </c:pt>
                <c:pt idx="58">
                  <c:v>76.820783976059232</c:v>
                </c:pt>
                <c:pt idx="59">
                  <c:v>76.820783976059232</c:v>
                </c:pt>
                <c:pt idx="60">
                  <c:v>76.913603375370485</c:v>
                </c:pt>
                <c:pt idx="61">
                  <c:v>76.994263756614146</c:v>
                </c:pt>
                <c:pt idx="62">
                  <c:v>76.994263756614146</c:v>
                </c:pt>
                <c:pt idx="63">
                  <c:v>77.422386310290037</c:v>
                </c:pt>
                <c:pt idx="64">
                  <c:v>77.422386310290037</c:v>
                </c:pt>
                <c:pt idx="65">
                  <c:v>77.422386310290037</c:v>
                </c:pt>
                <c:pt idx="66">
                  <c:v>77.66540365835121</c:v>
                </c:pt>
                <c:pt idx="67">
                  <c:v>77.969257357086377</c:v>
                </c:pt>
                <c:pt idx="68">
                  <c:v>78.286729041506476</c:v>
                </c:pt>
                <c:pt idx="69">
                  <c:v>78.286729041506476</c:v>
                </c:pt>
                <c:pt idx="70">
                  <c:v>78.445987664970374</c:v>
                </c:pt>
                <c:pt idx="71">
                  <c:v>78.445987664970374</c:v>
                </c:pt>
                <c:pt idx="72">
                  <c:v>78.466501913479732</c:v>
                </c:pt>
                <c:pt idx="73">
                  <c:v>78.926390502723166</c:v>
                </c:pt>
                <c:pt idx="74">
                  <c:v>79.570510948185216</c:v>
                </c:pt>
                <c:pt idx="75">
                  <c:v>79.627952993707567</c:v>
                </c:pt>
                <c:pt idx="76">
                  <c:v>79.762783147370385</c:v>
                </c:pt>
                <c:pt idx="77">
                  <c:v>79.905355846431021</c:v>
                </c:pt>
                <c:pt idx="78">
                  <c:v>80.007855424704701</c:v>
                </c:pt>
                <c:pt idx="79">
                  <c:v>80.385274777229696</c:v>
                </c:pt>
                <c:pt idx="80">
                  <c:v>84.375693859236065</c:v>
                </c:pt>
                <c:pt idx="81">
                  <c:v>84.6907417065635</c:v>
                </c:pt>
                <c:pt idx="82">
                  <c:v>84.760654917544073</c:v>
                </c:pt>
                <c:pt idx="83">
                  <c:v>85.013001128710002</c:v>
                </c:pt>
                <c:pt idx="84">
                  <c:v>85.334227948789518</c:v>
                </c:pt>
                <c:pt idx="85">
                  <c:v>85.759733640870365</c:v>
                </c:pt>
                <c:pt idx="86">
                  <c:v>85.833001633955845</c:v>
                </c:pt>
                <c:pt idx="87">
                  <c:v>85.833001633955845</c:v>
                </c:pt>
                <c:pt idx="88">
                  <c:v>85.833001633955845</c:v>
                </c:pt>
                <c:pt idx="89">
                  <c:v>86.523107397694417</c:v>
                </c:pt>
                <c:pt idx="90">
                  <c:v>86.523107397694417</c:v>
                </c:pt>
                <c:pt idx="91">
                  <c:v>86.789477070308806</c:v>
                </c:pt>
                <c:pt idx="92">
                  <c:v>86.789477070308806</c:v>
                </c:pt>
                <c:pt idx="93">
                  <c:v>86.789477070308806</c:v>
                </c:pt>
                <c:pt idx="94">
                  <c:v>88.14831108660556</c:v>
                </c:pt>
                <c:pt idx="95">
                  <c:v>88.595348663512453</c:v>
                </c:pt>
                <c:pt idx="96">
                  <c:v>88.595348663512453</c:v>
                </c:pt>
                <c:pt idx="97">
                  <c:v>88.939878629247062</c:v>
                </c:pt>
                <c:pt idx="98">
                  <c:v>88.939878629247062</c:v>
                </c:pt>
                <c:pt idx="99">
                  <c:v>89.476634422987559</c:v>
                </c:pt>
                <c:pt idx="100">
                  <c:v>90.104528470167949</c:v>
                </c:pt>
                <c:pt idx="101">
                  <c:v>90.430770797989751</c:v>
                </c:pt>
                <c:pt idx="102">
                  <c:v>90.661375287445935</c:v>
                </c:pt>
                <c:pt idx="103">
                  <c:v>91.212047252569732</c:v>
                </c:pt>
                <c:pt idx="104">
                  <c:v>92.556696451339263</c:v>
                </c:pt>
                <c:pt idx="105">
                  <c:v>93.929014091830339</c:v>
                </c:pt>
                <c:pt idx="106">
                  <c:v>94.718401813710244</c:v>
                </c:pt>
                <c:pt idx="107">
                  <c:v>94.866453003941103</c:v>
                </c:pt>
                <c:pt idx="108">
                  <c:v>95.03279537452643</c:v>
                </c:pt>
                <c:pt idx="109">
                  <c:v>95.03279537452643</c:v>
                </c:pt>
                <c:pt idx="110">
                  <c:v>98.921055481047176</c:v>
                </c:pt>
                <c:pt idx="111">
                  <c:v>99.416672601064306</c:v>
                </c:pt>
                <c:pt idx="112">
                  <c:v>108.16006936537303</c:v>
                </c:pt>
                <c:pt idx="113">
                  <c:v>111.46257128098617</c:v>
                </c:pt>
                <c:pt idx="114">
                  <c:v>115.97187662329586</c:v>
                </c:pt>
                <c:pt idx="115">
                  <c:v>136.80272612538647</c:v>
                </c:pt>
                <c:pt idx="116">
                  <c:v>154.5609620381932</c:v>
                </c:pt>
                <c:pt idx="117">
                  <c:v>155.17986221707469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E7-44C6-A0F4-55AE674460E6}"/>
            </c:ext>
          </c:extLst>
        </c:ser>
        <c:ser>
          <c:idx val="1"/>
          <c:order val="1"/>
          <c:tx>
            <c:v>Initial Value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Modeling!$A$2:$A$119</c:f>
              <c:numCache>
                <c:formatCode>General</c:formatCode>
                <c:ptCount val="1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</c:numCache>
            </c:numRef>
          </c:xVal>
          <c:yVal>
            <c:numRef>
              <c:f>Modeling!$J$2:$J$119</c:f>
              <c:numCache>
                <c:formatCode>General</c:formatCode>
                <c:ptCount val="118"/>
                <c:pt idx="0">
                  <c:v>22</c:v>
                </c:pt>
                <c:pt idx="1">
                  <c:v>78</c:v>
                </c:pt>
                <c:pt idx="2">
                  <c:v>78</c:v>
                </c:pt>
                <c:pt idx="3">
                  <c:v>31</c:v>
                </c:pt>
                <c:pt idx="4">
                  <c:v>26</c:v>
                </c:pt>
                <c:pt idx="5">
                  <c:v>18</c:v>
                </c:pt>
                <c:pt idx="6">
                  <c:v>12</c:v>
                </c:pt>
                <c:pt idx="7">
                  <c:v>88</c:v>
                </c:pt>
                <c:pt idx="8">
                  <c:v>69</c:v>
                </c:pt>
                <c:pt idx="9">
                  <c:v>95</c:v>
                </c:pt>
                <c:pt idx="10">
                  <c:v>247</c:v>
                </c:pt>
                <c:pt idx="11">
                  <c:v>92</c:v>
                </c:pt>
                <c:pt idx="12">
                  <c:v>292</c:v>
                </c:pt>
                <c:pt idx="13">
                  <c:v>49</c:v>
                </c:pt>
                <c:pt idx="14">
                  <c:v>57</c:v>
                </c:pt>
                <c:pt idx="15">
                  <c:v>57</c:v>
                </c:pt>
                <c:pt idx="16">
                  <c:v>40</c:v>
                </c:pt>
                <c:pt idx="17">
                  <c:v>40</c:v>
                </c:pt>
                <c:pt idx="18">
                  <c:v>71</c:v>
                </c:pt>
                <c:pt idx="19">
                  <c:v>76</c:v>
                </c:pt>
                <c:pt idx="20">
                  <c:v>45</c:v>
                </c:pt>
                <c:pt idx="21">
                  <c:v>53</c:v>
                </c:pt>
                <c:pt idx="22">
                  <c:v>53</c:v>
                </c:pt>
                <c:pt idx="23">
                  <c:v>53</c:v>
                </c:pt>
                <c:pt idx="24">
                  <c:v>28</c:v>
                </c:pt>
                <c:pt idx="25">
                  <c:v>28</c:v>
                </c:pt>
                <c:pt idx="26">
                  <c:v>28</c:v>
                </c:pt>
                <c:pt idx="27">
                  <c:v>74</c:v>
                </c:pt>
                <c:pt idx="28">
                  <c:v>85</c:v>
                </c:pt>
                <c:pt idx="29">
                  <c:v>488</c:v>
                </c:pt>
                <c:pt idx="30">
                  <c:v>40</c:v>
                </c:pt>
                <c:pt idx="31">
                  <c:v>71</c:v>
                </c:pt>
                <c:pt idx="32">
                  <c:v>71</c:v>
                </c:pt>
                <c:pt idx="33">
                  <c:v>42</c:v>
                </c:pt>
                <c:pt idx="34">
                  <c:v>42</c:v>
                </c:pt>
                <c:pt idx="35">
                  <c:v>77</c:v>
                </c:pt>
                <c:pt idx="36">
                  <c:v>67</c:v>
                </c:pt>
                <c:pt idx="37">
                  <c:v>77</c:v>
                </c:pt>
                <c:pt idx="38">
                  <c:v>67</c:v>
                </c:pt>
                <c:pt idx="39">
                  <c:v>42</c:v>
                </c:pt>
                <c:pt idx="40">
                  <c:v>101</c:v>
                </c:pt>
                <c:pt idx="41">
                  <c:v>161</c:v>
                </c:pt>
                <c:pt idx="42">
                  <c:v>141</c:v>
                </c:pt>
                <c:pt idx="43">
                  <c:v>67</c:v>
                </c:pt>
                <c:pt idx="44">
                  <c:v>106</c:v>
                </c:pt>
                <c:pt idx="45">
                  <c:v>73</c:v>
                </c:pt>
                <c:pt idx="46">
                  <c:v>46</c:v>
                </c:pt>
                <c:pt idx="47">
                  <c:v>46</c:v>
                </c:pt>
                <c:pt idx="48">
                  <c:v>97</c:v>
                </c:pt>
                <c:pt idx="49">
                  <c:v>97</c:v>
                </c:pt>
                <c:pt idx="50">
                  <c:v>80</c:v>
                </c:pt>
                <c:pt idx="51">
                  <c:v>49</c:v>
                </c:pt>
                <c:pt idx="52">
                  <c:v>44</c:v>
                </c:pt>
                <c:pt idx="53">
                  <c:v>51</c:v>
                </c:pt>
                <c:pt idx="54">
                  <c:v>57</c:v>
                </c:pt>
                <c:pt idx="55">
                  <c:v>70</c:v>
                </c:pt>
                <c:pt idx="56">
                  <c:v>70</c:v>
                </c:pt>
                <c:pt idx="57">
                  <c:v>83</c:v>
                </c:pt>
                <c:pt idx="58">
                  <c:v>185</c:v>
                </c:pt>
                <c:pt idx="59">
                  <c:v>162</c:v>
                </c:pt>
                <c:pt idx="60">
                  <c:v>64</c:v>
                </c:pt>
                <c:pt idx="61">
                  <c:v>89</c:v>
                </c:pt>
                <c:pt idx="62">
                  <c:v>78</c:v>
                </c:pt>
                <c:pt idx="63">
                  <c:v>100</c:v>
                </c:pt>
                <c:pt idx="64">
                  <c:v>100</c:v>
                </c:pt>
                <c:pt idx="65">
                  <c:v>114</c:v>
                </c:pt>
                <c:pt idx="66">
                  <c:v>73</c:v>
                </c:pt>
                <c:pt idx="67">
                  <c:v>137</c:v>
                </c:pt>
                <c:pt idx="68">
                  <c:v>86</c:v>
                </c:pt>
                <c:pt idx="69">
                  <c:v>86</c:v>
                </c:pt>
                <c:pt idx="70">
                  <c:v>56</c:v>
                </c:pt>
                <c:pt idx="71">
                  <c:v>39</c:v>
                </c:pt>
                <c:pt idx="72">
                  <c:v>47</c:v>
                </c:pt>
                <c:pt idx="73">
                  <c:v>50</c:v>
                </c:pt>
                <c:pt idx="74">
                  <c:v>81</c:v>
                </c:pt>
                <c:pt idx="75">
                  <c:v>56</c:v>
                </c:pt>
                <c:pt idx="76">
                  <c:v>129</c:v>
                </c:pt>
                <c:pt idx="77">
                  <c:v>113</c:v>
                </c:pt>
                <c:pt idx="78">
                  <c:v>85</c:v>
                </c:pt>
                <c:pt idx="79">
                  <c:v>85</c:v>
                </c:pt>
                <c:pt idx="80">
                  <c:v>141</c:v>
                </c:pt>
                <c:pt idx="81">
                  <c:v>69</c:v>
                </c:pt>
                <c:pt idx="82">
                  <c:v>95</c:v>
                </c:pt>
                <c:pt idx="83">
                  <c:v>99</c:v>
                </c:pt>
                <c:pt idx="84">
                  <c:v>67</c:v>
                </c:pt>
                <c:pt idx="85">
                  <c:v>178</c:v>
                </c:pt>
                <c:pt idx="86">
                  <c:v>81</c:v>
                </c:pt>
                <c:pt idx="87">
                  <c:v>153</c:v>
                </c:pt>
                <c:pt idx="88">
                  <c:v>153</c:v>
                </c:pt>
                <c:pt idx="89">
                  <c:v>146</c:v>
                </c:pt>
                <c:pt idx="90">
                  <c:v>28</c:v>
                </c:pt>
                <c:pt idx="91">
                  <c:v>92</c:v>
                </c:pt>
                <c:pt idx="92">
                  <c:v>92</c:v>
                </c:pt>
                <c:pt idx="93">
                  <c:v>105</c:v>
                </c:pt>
                <c:pt idx="94">
                  <c:v>64</c:v>
                </c:pt>
                <c:pt idx="95">
                  <c:v>60</c:v>
                </c:pt>
                <c:pt idx="96">
                  <c:v>141</c:v>
                </c:pt>
                <c:pt idx="97">
                  <c:v>264</c:v>
                </c:pt>
                <c:pt idx="98">
                  <c:v>106</c:v>
                </c:pt>
                <c:pt idx="99">
                  <c:v>82</c:v>
                </c:pt>
                <c:pt idx="100">
                  <c:v>79</c:v>
                </c:pt>
                <c:pt idx="101">
                  <c:v>49</c:v>
                </c:pt>
                <c:pt idx="102">
                  <c:v>35</c:v>
                </c:pt>
                <c:pt idx="103">
                  <c:v>131</c:v>
                </c:pt>
                <c:pt idx="104">
                  <c:v>46</c:v>
                </c:pt>
                <c:pt idx="105">
                  <c:v>89</c:v>
                </c:pt>
                <c:pt idx="106">
                  <c:v>60</c:v>
                </c:pt>
                <c:pt idx="107">
                  <c:v>56</c:v>
                </c:pt>
                <c:pt idx="108">
                  <c:v>105</c:v>
                </c:pt>
                <c:pt idx="109">
                  <c:v>105</c:v>
                </c:pt>
                <c:pt idx="110">
                  <c:v>109</c:v>
                </c:pt>
                <c:pt idx="111">
                  <c:v>49</c:v>
                </c:pt>
                <c:pt idx="112">
                  <c:v>71</c:v>
                </c:pt>
                <c:pt idx="113">
                  <c:v>247</c:v>
                </c:pt>
                <c:pt idx="114">
                  <c:v>106</c:v>
                </c:pt>
                <c:pt idx="115">
                  <c:v>98</c:v>
                </c:pt>
                <c:pt idx="116">
                  <c:v>106</c:v>
                </c:pt>
                <c:pt idx="117">
                  <c:v>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E7-44C6-A0F4-55AE67446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936943"/>
        <c:axId val="916749039"/>
      </c:scatterChart>
      <c:valAx>
        <c:axId val="804936943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Gungsuh" panose="020B0503020000020004" pitchFamily="18" charset="-127"/>
                    <a:cs typeface="Segoe UI" panose="020B0502040204020203" pitchFamily="34" charset="0"/>
                  </a:defRPr>
                </a:pPr>
                <a:r>
                  <a:rPr lang="en-US"/>
                  <a:t>Numb. of Simulation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Gungsuh" panose="020B0503020000020004" pitchFamily="18" charset="-127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Gungsuh" panose="020B0503020000020004" pitchFamily="18" charset="-127"/>
                <a:cs typeface="Segoe UI" panose="020B0502040204020203" pitchFamily="34" charset="0"/>
              </a:defRPr>
            </a:pPr>
            <a:endParaRPr lang="en-US"/>
          </a:p>
        </c:txPr>
        <c:crossAx val="916749039"/>
        <c:crosses val="autoZero"/>
        <c:crossBetween val="midCat"/>
      </c:valAx>
      <c:valAx>
        <c:axId val="916749039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Gungsuh" panose="020B0503020000020004" pitchFamily="18" charset="-127"/>
                    <a:cs typeface="Segoe UI" panose="020B0502040204020203" pitchFamily="34" charset="0"/>
                  </a:defRPr>
                </a:pPr>
                <a:r>
                  <a:rPr lang="en-US"/>
                  <a:t>Price, USD/night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Gungsuh" panose="020B0503020000020004" pitchFamily="18" charset="-127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Gungsuh" panose="020B0503020000020004" pitchFamily="18" charset="-127"/>
                <a:cs typeface="Segoe UI" panose="020B0502040204020203" pitchFamily="34" charset="0"/>
              </a:defRPr>
            </a:pPr>
            <a:endParaRPr lang="en-US"/>
          </a:p>
        </c:txPr>
        <c:crossAx val="8049369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9999610004172956E-2"/>
          <c:y val="0.82757426541194545"/>
          <c:w val="0.23036195512708013"/>
          <c:h val="0.152078638833861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Gungsuh" panose="020B0503020000020004" pitchFamily="18" charset="-127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  <a:latin typeface="Segoe UI" panose="020B0502040204020203" pitchFamily="34" charset="0"/>
          <a:ea typeface="Gungsuh" panose="020B0503020000020004" pitchFamily="18" charset="-127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180974</xdr:colOff>
      <xdr:row>120</xdr:row>
      <xdr:rowOff>28574</xdr:rowOff>
    </xdr:from>
    <xdr:to>
      <xdr:col>11</xdr:col>
      <xdr:colOff>761999</xdr:colOff>
      <xdr:row>137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9AA3F4-069C-4807-9F22-1AFB188146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1"/>
  <sheetViews>
    <sheetView topLeftCell="A288" workbookViewId="0">
      <selection activeCell="F20" sqref="F20"/>
    </sheetView>
  </sheetViews>
  <sheetFormatPr defaultRowHeight="14.5" x14ac:dyDescent="0.35"/>
  <cols>
    <col min="1" max="1" width="4.453125" customWidth="1"/>
    <col min="2" max="2" width="31.26953125" customWidth="1"/>
    <col min="3" max="3" width="21.90625" customWidth="1"/>
    <col min="4" max="4" width="21.1796875" customWidth="1"/>
    <col min="5" max="5" width="23" customWidth="1"/>
    <col min="6" max="6" width="16.26953125" customWidth="1"/>
    <col min="7" max="7" width="17.6328125" bestFit="1" customWidth="1"/>
    <col min="8" max="8" width="19.36328125" customWidth="1"/>
  </cols>
  <sheetData>
    <row r="1" spans="1:9" x14ac:dyDescent="0.35">
      <c r="A1" t="s">
        <v>1050</v>
      </c>
      <c r="B1" t="s">
        <v>1051</v>
      </c>
      <c r="C1" t="s">
        <v>1052</v>
      </c>
      <c r="D1" t="s">
        <v>1053</v>
      </c>
      <c r="E1" t="s">
        <v>1054</v>
      </c>
      <c r="F1" t="s">
        <v>1055</v>
      </c>
      <c r="G1" t="s">
        <v>1056</v>
      </c>
      <c r="H1" t="s">
        <v>1057</v>
      </c>
      <c r="I1" t="s">
        <v>1058</v>
      </c>
    </row>
    <row r="2" spans="1:9" x14ac:dyDescent="0.35">
      <c r="A2">
        <v>0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1:9" x14ac:dyDescent="0.35">
      <c r="A3">
        <v>1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</row>
    <row r="4" spans="1:9" x14ac:dyDescent="0.35">
      <c r="A4">
        <v>2</v>
      </c>
      <c r="B4" t="s">
        <v>16</v>
      </c>
      <c r="C4" t="s">
        <v>17</v>
      </c>
      <c r="D4" t="s">
        <v>18</v>
      </c>
      <c r="E4" t="s">
        <v>3</v>
      </c>
      <c r="F4" t="s">
        <v>19</v>
      </c>
      <c r="G4" t="s">
        <v>20</v>
      </c>
      <c r="H4" t="s">
        <v>21</v>
      </c>
      <c r="I4" t="s">
        <v>22</v>
      </c>
    </row>
    <row r="5" spans="1:9" x14ac:dyDescent="0.35">
      <c r="A5">
        <v>3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</row>
    <row r="6" spans="1:9" x14ac:dyDescent="0.35">
      <c r="A6">
        <v>4</v>
      </c>
      <c r="B6" t="s">
        <v>31</v>
      </c>
      <c r="C6" t="s">
        <v>32</v>
      </c>
      <c r="D6" t="s">
        <v>33</v>
      </c>
      <c r="E6" t="s">
        <v>3</v>
      </c>
      <c r="F6" t="s">
        <v>34</v>
      </c>
      <c r="G6" t="s">
        <v>35</v>
      </c>
      <c r="H6" t="s">
        <v>36</v>
      </c>
      <c r="I6" t="s">
        <v>37</v>
      </c>
    </row>
    <row r="7" spans="1:9" x14ac:dyDescent="0.35">
      <c r="A7">
        <v>5</v>
      </c>
      <c r="B7" t="s">
        <v>38</v>
      </c>
      <c r="C7" t="s">
        <v>39</v>
      </c>
      <c r="D7" t="s">
        <v>40</v>
      </c>
      <c r="E7" t="s">
        <v>41</v>
      </c>
      <c r="F7" t="s">
        <v>42</v>
      </c>
      <c r="G7" t="s">
        <v>35</v>
      </c>
      <c r="H7" t="s">
        <v>43</v>
      </c>
      <c r="I7" t="s">
        <v>44</v>
      </c>
    </row>
    <row r="8" spans="1:9" x14ac:dyDescent="0.35">
      <c r="A8">
        <v>6</v>
      </c>
      <c r="B8" t="s">
        <v>45</v>
      </c>
      <c r="C8" t="s">
        <v>46</v>
      </c>
      <c r="D8" t="s">
        <v>47</v>
      </c>
      <c r="E8" t="s">
        <v>3</v>
      </c>
      <c r="F8" t="s">
        <v>48</v>
      </c>
      <c r="G8" t="s">
        <v>35</v>
      </c>
      <c r="H8" t="s">
        <v>49</v>
      </c>
      <c r="I8" t="s">
        <v>50</v>
      </c>
    </row>
    <row r="9" spans="1:9" x14ac:dyDescent="0.35">
      <c r="A9">
        <v>7</v>
      </c>
      <c r="B9" t="s">
        <v>51</v>
      </c>
      <c r="C9" t="s">
        <v>52</v>
      </c>
      <c r="D9" t="s">
        <v>53</v>
      </c>
      <c r="E9" t="s">
        <v>26</v>
      </c>
      <c r="F9" t="s">
        <v>54</v>
      </c>
      <c r="G9" t="s">
        <v>55</v>
      </c>
      <c r="H9" t="s">
        <v>56</v>
      </c>
      <c r="I9" t="s">
        <v>57</v>
      </c>
    </row>
    <row r="10" spans="1:9" x14ac:dyDescent="0.35">
      <c r="A10">
        <v>8</v>
      </c>
      <c r="B10" t="s">
        <v>58</v>
      </c>
      <c r="C10" t="s">
        <v>59</v>
      </c>
      <c r="D10" t="s">
        <v>60</v>
      </c>
      <c r="E10" t="s">
        <v>3</v>
      </c>
      <c r="F10" t="s">
        <v>61</v>
      </c>
      <c r="G10" t="s">
        <v>35</v>
      </c>
      <c r="H10" t="s">
        <v>62</v>
      </c>
      <c r="I10" t="s">
        <v>63</v>
      </c>
    </row>
    <row r="11" spans="1:9" x14ac:dyDescent="0.35">
      <c r="A11">
        <v>9</v>
      </c>
      <c r="B11" t="s">
        <v>64</v>
      </c>
      <c r="C11" t="s">
        <v>65</v>
      </c>
      <c r="D11" t="s">
        <v>66</v>
      </c>
      <c r="E11" t="s">
        <v>3</v>
      </c>
      <c r="F11" t="s">
        <v>4</v>
      </c>
      <c r="G11" t="s">
        <v>67</v>
      </c>
      <c r="H11" t="s">
        <v>68</v>
      </c>
      <c r="I11" t="s">
        <v>69</v>
      </c>
    </row>
    <row r="12" spans="1:9" x14ac:dyDescent="0.35">
      <c r="A12">
        <v>10</v>
      </c>
      <c r="B12" t="s">
        <v>70</v>
      </c>
      <c r="C12" t="s">
        <v>71</v>
      </c>
      <c r="D12" t="s">
        <v>72</v>
      </c>
      <c r="E12" t="s">
        <v>3</v>
      </c>
      <c r="F12" t="s">
        <v>73</v>
      </c>
      <c r="G12" t="s">
        <v>35</v>
      </c>
      <c r="H12" t="s">
        <v>74</v>
      </c>
      <c r="I12" t="s">
        <v>63</v>
      </c>
    </row>
    <row r="13" spans="1:9" x14ac:dyDescent="0.35">
      <c r="A13">
        <v>11</v>
      </c>
      <c r="B13" t="s">
        <v>75</v>
      </c>
      <c r="C13" t="s">
        <v>76</v>
      </c>
      <c r="D13" t="s">
        <v>77</v>
      </c>
      <c r="E13" t="s">
        <v>78</v>
      </c>
      <c r="F13" t="s">
        <v>79</v>
      </c>
      <c r="G13" t="s">
        <v>80</v>
      </c>
      <c r="H13" t="s">
        <v>81</v>
      </c>
      <c r="I13" t="s">
        <v>80</v>
      </c>
    </row>
    <row r="14" spans="1:9" x14ac:dyDescent="0.35">
      <c r="A14">
        <v>12</v>
      </c>
      <c r="B14" t="s">
        <v>82</v>
      </c>
      <c r="C14" t="s">
        <v>83</v>
      </c>
      <c r="D14" t="s">
        <v>84</v>
      </c>
      <c r="E14" t="s">
        <v>3</v>
      </c>
      <c r="F14" t="s">
        <v>85</v>
      </c>
      <c r="G14" t="s">
        <v>5</v>
      </c>
      <c r="H14" t="s">
        <v>86</v>
      </c>
      <c r="I14" t="s">
        <v>87</v>
      </c>
    </row>
    <row r="15" spans="1:9" x14ac:dyDescent="0.35">
      <c r="A15">
        <v>13</v>
      </c>
      <c r="B15" t="s">
        <v>88</v>
      </c>
      <c r="C15" t="s">
        <v>89</v>
      </c>
      <c r="D15" t="s">
        <v>90</v>
      </c>
      <c r="E15" t="s">
        <v>11</v>
      </c>
      <c r="F15" t="s">
        <v>91</v>
      </c>
      <c r="G15" t="s">
        <v>92</v>
      </c>
      <c r="H15" t="s">
        <v>93</v>
      </c>
      <c r="I15" t="s">
        <v>94</v>
      </c>
    </row>
    <row r="16" spans="1:9" x14ac:dyDescent="0.35">
      <c r="A16">
        <v>14</v>
      </c>
      <c r="B16" t="s">
        <v>95</v>
      </c>
      <c r="C16" t="s">
        <v>96</v>
      </c>
      <c r="D16" t="s">
        <v>97</v>
      </c>
      <c r="E16" t="s">
        <v>26</v>
      </c>
      <c r="F16" t="s">
        <v>98</v>
      </c>
      <c r="G16" t="s">
        <v>80</v>
      </c>
      <c r="H16" t="s">
        <v>99</v>
      </c>
      <c r="I16" t="s">
        <v>80</v>
      </c>
    </row>
    <row r="17" spans="1:9" x14ac:dyDescent="0.35">
      <c r="A17">
        <v>15</v>
      </c>
      <c r="B17" t="s">
        <v>100</v>
      </c>
      <c r="C17" t="s">
        <v>101</v>
      </c>
      <c r="D17" t="s">
        <v>102</v>
      </c>
      <c r="E17" t="s">
        <v>26</v>
      </c>
      <c r="F17" t="s">
        <v>12</v>
      </c>
      <c r="G17" t="s">
        <v>103</v>
      </c>
      <c r="H17" t="s">
        <v>104</v>
      </c>
      <c r="I17" t="s">
        <v>105</v>
      </c>
    </row>
    <row r="18" spans="1:9" x14ac:dyDescent="0.35">
      <c r="A18">
        <v>16</v>
      </c>
      <c r="B18" t="s">
        <v>106</v>
      </c>
      <c r="C18" t="s">
        <v>107</v>
      </c>
      <c r="D18" t="s">
        <v>108</v>
      </c>
      <c r="E18" t="s">
        <v>3</v>
      </c>
      <c r="F18" t="s">
        <v>109</v>
      </c>
      <c r="G18" t="s">
        <v>110</v>
      </c>
      <c r="H18" t="s">
        <v>111</v>
      </c>
      <c r="I18" t="s">
        <v>112</v>
      </c>
    </row>
    <row r="19" spans="1:9" x14ac:dyDescent="0.35">
      <c r="A19">
        <v>17</v>
      </c>
      <c r="B19" t="s">
        <v>113</v>
      </c>
      <c r="C19" t="s">
        <v>107</v>
      </c>
      <c r="D19" t="s">
        <v>114</v>
      </c>
      <c r="E19" t="s">
        <v>3</v>
      </c>
      <c r="F19" t="s">
        <v>115</v>
      </c>
      <c r="G19" t="s">
        <v>116</v>
      </c>
      <c r="H19" t="s">
        <v>117</v>
      </c>
      <c r="I19" t="s">
        <v>118</v>
      </c>
    </row>
    <row r="20" spans="1:9" x14ac:dyDescent="0.35">
      <c r="A20">
        <v>18</v>
      </c>
      <c r="B20" t="s">
        <v>119</v>
      </c>
      <c r="C20" t="s">
        <v>120</v>
      </c>
      <c r="D20" t="s">
        <v>121</v>
      </c>
      <c r="E20" t="s">
        <v>122</v>
      </c>
      <c r="F20" t="s">
        <v>123</v>
      </c>
      <c r="G20" t="s">
        <v>124</v>
      </c>
      <c r="H20" t="s">
        <v>125</v>
      </c>
      <c r="I20" t="s">
        <v>126</v>
      </c>
    </row>
    <row r="21" spans="1:9" x14ac:dyDescent="0.35">
      <c r="A21">
        <v>19</v>
      </c>
      <c r="B21" t="s">
        <v>127</v>
      </c>
      <c r="C21" t="s">
        <v>128</v>
      </c>
      <c r="D21" t="s">
        <v>47</v>
      </c>
      <c r="E21" t="s">
        <v>3</v>
      </c>
      <c r="F21" t="s">
        <v>48</v>
      </c>
      <c r="G21" t="s">
        <v>103</v>
      </c>
      <c r="H21" t="s">
        <v>129</v>
      </c>
      <c r="I21" t="s">
        <v>130</v>
      </c>
    </row>
    <row r="22" spans="1:9" x14ac:dyDescent="0.35">
      <c r="A22">
        <v>0</v>
      </c>
      <c r="B22" t="s">
        <v>131</v>
      </c>
      <c r="C22" t="s">
        <v>132</v>
      </c>
      <c r="D22" t="s">
        <v>133</v>
      </c>
      <c r="E22" t="s">
        <v>26</v>
      </c>
      <c r="F22" t="s">
        <v>134</v>
      </c>
      <c r="G22" t="s">
        <v>80</v>
      </c>
      <c r="H22" t="s">
        <v>135</v>
      </c>
      <c r="I22" t="s">
        <v>80</v>
      </c>
    </row>
    <row r="23" spans="1:9" x14ac:dyDescent="0.35">
      <c r="A23">
        <v>1</v>
      </c>
      <c r="B23" t="s">
        <v>100</v>
      </c>
      <c r="C23" t="s">
        <v>101</v>
      </c>
      <c r="D23" t="s">
        <v>102</v>
      </c>
      <c r="E23" t="s">
        <v>26</v>
      </c>
      <c r="F23" t="s">
        <v>136</v>
      </c>
      <c r="G23" t="s">
        <v>103</v>
      </c>
      <c r="H23" t="s">
        <v>137</v>
      </c>
      <c r="I23" t="s">
        <v>105</v>
      </c>
    </row>
    <row r="24" spans="1:9" x14ac:dyDescent="0.35">
      <c r="A24">
        <v>2</v>
      </c>
      <c r="B24" t="s">
        <v>70</v>
      </c>
      <c r="C24" t="s">
        <v>71</v>
      </c>
      <c r="D24" t="s">
        <v>72</v>
      </c>
      <c r="E24" t="s">
        <v>3</v>
      </c>
      <c r="F24" t="s">
        <v>138</v>
      </c>
      <c r="G24" t="s">
        <v>35</v>
      </c>
      <c r="H24" t="s">
        <v>139</v>
      </c>
      <c r="I24" t="s">
        <v>63</v>
      </c>
    </row>
    <row r="25" spans="1:9" x14ac:dyDescent="0.35">
      <c r="A25">
        <v>3</v>
      </c>
      <c r="B25" t="s">
        <v>140</v>
      </c>
      <c r="C25" t="s">
        <v>141</v>
      </c>
      <c r="D25" t="s">
        <v>142</v>
      </c>
      <c r="E25" t="s">
        <v>26</v>
      </c>
      <c r="F25" t="s">
        <v>143</v>
      </c>
      <c r="G25" t="s">
        <v>144</v>
      </c>
      <c r="H25" t="s">
        <v>145</v>
      </c>
      <c r="I25" t="s">
        <v>146</v>
      </c>
    </row>
    <row r="26" spans="1:9" x14ac:dyDescent="0.35">
      <c r="A26">
        <v>4</v>
      </c>
      <c r="B26" t="s">
        <v>147</v>
      </c>
      <c r="C26" t="s">
        <v>148</v>
      </c>
      <c r="D26" t="s">
        <v>47</v>
      </c>
      <c r="E26" t="s">
        <v>149</v>
      </c>
      <c r="F26" t="s">
        <v>150</v>
      </c>
      <c r="G26" t="s">
        <v>35</v>
      </c>
      <c r="H26" t="s">
        <v>151</v>
      </c>
      <c r="I26" t="s">
        <v>152</v>
      </c>
    </row>
    <row r="27" spans="1:9" x14ac:dyDescent="0.35">
      <c r="A27">
        <v>5</v>
      </c>
      <c r="B27" t="s">
        <v>153</v>
      </c>
      <c r="C27" t="s">
        <v>154</v>
      </c>
      <c r="D27" t="s">
        <v>155</v>
      </c>
      <c r="E27" t="s">
        <v>156</v>
      </c>
      <c r="F27" t="s">
        <v>157</v>
      </c>
      <c r="G27" t="s">
        <v>158</v>
      </c>
      <c r="H27" t="s">
        <v>159</v>
      </c>
      <c r="I27" t="s">
        <v>160</v>
      </c>
    </row>
    <row r="28" spans="1:9" x14ac:dyDescent="0.35">
      <c r="A28">
        <v>6</v>
      </c>
      <c r="B28" t="s">
        <v>161</v>
      </c>
      <c r="C28" t="s">
        <v>1</v>
      </c>
      <c r="D28" t="s">
        <v>162</v>
      </c>
      <c r="E28" t="s">
        <v>3</v>
      </c>
      <c r="F28" t="s">
        <v>163</v>
      </c>
      <c r="G28" t="s">
        <v>164</v>
      </c>
      <c r="H28" t="s">
        <v>165</v>
      </c>
      <c r="I28" t="s">
        <v>166</v>
      </c>
    </row>
    <row r="29" spans="1:9" x14ac:dyDescent="0.35">
      <c r="A29">
        <v>7</v>
      </c>
      <c r="B29" t="s">
        <v>167</v>
      </c>
      <c r="C29" t="s">
        <v>168</v>
      </c>
      <c r="D29" t="s">
        <v>169</v>
      </c>
      <c r="E29" t="s">
        <v>149</v>
      </c>
      <c r="F29" t="s">
        <v>170</v>
      </c>
      <c r="G29" t="s">
        <v>171</v>
      </c>
      <c r="H29" t="s">
        <v>172</v>
      </c>
      <c r="I29" t="s">
        <v>173</v>
      </c>
    </row>
    <row r="30" spans="1:9" x14ac:dyDescent="0.35">
      <c r="A30">
        <v>8</v>
      </c>
      <c r="B30" t="s">
        <v>174</v>
      </c>
      <c r="C30" t="s">
        <v>1</v>
      </c>
      <c r="D30" t="s">
        <v>175</v>
      </c>
      <c r="E30" t="s">
        <v>3</v>
      </c>
      <c r="F30" t="s">
        <v>176</v>
      </c>
      <c r="G30" t="s">
        <v>67</v>
      </c>
      <c r="H30" t="s">
        <v>177</v>
      </c>
      <c r="I30" t="s">
        <v>69</v>
      </c>
    </row>
    <row r="31" spans="1:9" x14ac:dyDescent="0.35">
      <c r="A31">
        <v>9</v>
      </c>
      <c r="B31" t="s">
        <v>178</v>
      </c>
      <c r="C31" t="s">
        <v>179</v>
      </c>
      <c r="D31" t="s">
        <v>33</v>
      </c>
      <c r="E31" t="s">
        <v>11</v>
      </c>
      <c r="F31" t="s">
        <v>98</v>
      </c>
      <c r="G31" t="s">
        <v>158</v>
      </c>
      <c r="H31" t="s">
        <v>180</v>
      </c>
      <c r="I31" t="s">
        <v>181</v>
      </c>
    </row>
    <row r="32" spans="1:9" x14ac:dyDescent="0.35">
      <c r="A32">
        <v>10</v>
      </c>
      <c r="B32" t="s">
        <v>182</v>
      </c>
      <c r="C32" t="s">
        <v>183</v>
      </c>
      <c r="D32" t="s">
        <v>33</v>
      </c>
      <c r="E32" t="s">
        <v>26</v>
      </c>
      <c r="F32" t="s">
        <v>184</v>
      </c>
      <c r="G32" t="s">
        <v>35</v>
      </c>
      <c r="H32" t="s">
        <v>185</v>
      </c>
      <c r="I32" t="s">
        <v>112</v>
      </c>
    </row>
    <row r="33" spans="1:9" x14ac:dyDescent="0.35">
      <c r="A33">
        <v>11</v>
      </c>
      <c r="B33" t="s">
        <v>186</v>
      </c>
      <c r="C33" t="s">
        <v>187</v>
      </c>
      <c r="D33" t="s">
        <v>188</v>
      </c>
      <c r="E33" t="s">
        <v>3</v>
      </c>
      <c r="F33" t="s">
        <v>189</v>
      </c>
      <c r="G33" t="s">
        <v>190</v>
      </c>
      <c r="H33" t="s">
        <v>191</v>
      </c>
      <c r="I33" t="s">
        <v>192</v>
      </c>
    </row>
    <row r="34" spans="1:9" x14ac:dyDescent="0.35">
      <c r="A34">
        <v>12</v>
      </c>
      <c r="B34" t="s">
        <v>193</v>
      </c>
      <c r="C34" t="s">
        <v>52</v>
      </c>
      <c r="D34" t="s">
        <v>53</v>
      </c>
      <c r="E34" t="s">
        <v>26</v>
      </c>
      <c r="F34" t="s">
        <v>194</v>
      </c>
      <c r="G34" t="s">
        <v>80</v>
      </c>
      <c r="H34" t="s">
        <v>195</v>
      </c>
      <c r="I34" t="s">
        <v>80</v>
      </c>
    </row>
    <row r="35" spans="1:9" x14ac:dyDescent="0.35">
      <c r="A35">
        <v>13</v>
      </c>
      <c r="B35" t="s">
        <v>196</v>
      </c>
      <c r="C35" t="s">
        <v>52</v>
      </c>
      <c r="D35" t="s">
        <v>197</v>
      </c>
      <c r="E35" t="s">
        <v>26</v>
      </c>
      <c r="F35" t="s">
        <v>198</v>
      </c>
      <c r="G35" t="s">
        <v>199</v>
      </c>
      <c r="H35" t="s">
        <v>200</v>
      </c>
      <c r="I35" t="s">
        <v>22</v>
      </c>
    </row>
    <row r="36" spans="1:9" x14ac:dyDescent="0.35">
      <c r="A36">
        <v>14</v>
      </c>
      <c r="B36" t="s">
        <v>201</v>
      </c>
      <c r="C36" t="s">
        <v>107</v>
      </c>
      <c r="D36" t="s">
        <v>202</v>
      </c>
      <c r="E36" t="s">
        <v>3</v>
      </c>
      <c r="F36" t="s">
        <v>198</v>
      </c>
      <c r="G36" t="s">
        <v>67</v>
      </c>
      <c r="H36" t="s">
        <v>203</v>
      </c>
      <c r="I36" t="s">
        <v>152</v>
      </c>
    </row>
    <row r="37" spans="1:9" x14ac:dyDescent="0.35">
      <c r="A37">
        <v>15</v>
      </c>
      <c r="B37" t="s">
        <v>106</v>
      </c>
      <c r="C37" t="s">
        <v>107</v>
      </c>
      <c r="D37" t="s">
        <v>108</v>
      </c>
      <c r="E37" t="s">
        <v>3</v>
      </c>
      <c r="F37" t="s">
        <v>204</v>
      </c>
      <c r="G37" t="s">
        <v>110</v>
      </c>
      <c r="H37" t="s">
        <v>205</v>
      </c>
      <c r="I37" t="s">
        <v>112</v>
      </c>
    </row>
    <row r="38" spans="1:9" x14ac:dyDescent="0.35">
      <c r="A38">
        <v>16</v>
      </c>
      <c r="B38" t="s">
        <v>206</v>
      </c>
      <c r="C38" t="s">
        <v>207</v>
      </c>
      <c r="D38" t="s">
        <v>208</v>
      </c>
      <c r="E38" t="s">
        <v>3</v>
      </c>
      <c r="F38" t="s">
        <v>209</v>
      </c>
      <c r="G38" t="s">
        <v>210</v>
      </c>
      <c r="H38" t="s">
        <v>211</v>
      </c>
      <c r="I38" t="s">
        <v>112</v>
      </c>
    </row>
    <row r="39" spans="1:9" x14ac:dyDescent="0.35">
      <c r="A39">
        <v>17</v>
      </c>
      <c r="B39" t="s">
        <v>212</v>
      </c>
      <c r="C39" t="s">
        <v>101</v>
      </c>
      <c r="D39" t="s">
        <v>97</v>
      </c>
      <c r="E39" t="s">
        <v>3</v>
      </c>
      <c r="F39" t="s">
        <v>213</v>
      </c>
      <c r="G39" t="s">
        <v>116</v>
      </c>
      <c r="H39" t="s">
        <v>214</v>
      </c>
      <c r="I39" t="s">
        <v>112</v>
      </c>
    </row>
    <row r="40" spans="1:9" x14ac:dyDescent="0.35">
      <c r="A40">
        <v>18</v>
      </c>
      <c r="B40" t="s">
        <v>215</v>
      </c>
      <c r="C40" t="s">
        <v>216</v>
      </c>
      <c r="D40" t="s">
        <v>217</v>
      </c>
      <c r="E40" t="s">
        <v>3</v>
      </c>
      <c r="F40" t="s">
        <v>218</v>
      </c>
      <c r="G40" t="s">
        <v>35</v>
      </c>
      <c r="H40" t="s">
        <v>219</v>
      </c>
      <c r="I40" t="s">
        <v>146</v>
      </c>
    </row>
    <row r="41" spans="1:9" x14ac:dyDescent="0.35">
      <c r="A41">
        <v>19</v>
      </c>
      <c r="B41" t="s">
        <v>220</v>
      </c>
      <c r="C41" t="s">
        <v>221</v>
      </c>
      <c r="D41" t="s">
        <v>222</v>
      </c>
      <c r="E41" t="s">
        <v>3</v>
      </c>
      <c r="F41" t="s">
        <v>42</v>
      </c>
      <c r="G41" t="s">
        <v>223</v>
      </c>
      <c r="H41" t="s">
        <v>224</v>
      </c>
      <c r="I41" t="s">
        <v>225</v>
      </c>
    </row>
    <row r="42" spans="1:9" x14ac:dyDescent="0.35">
      <c r="A42">
        <v>0</v>
      </c>
      <c r="B42" t="s">
        <v>226</v>
      </c>
      <c r="C42" t="s">
        <v>179</v>
      </c>
      <c r="D42" t="s">
        <v>227</v>
      </c>
      <c r="E42" t="s">
        <v>11</v>
      </c>
      <c r="F42" t="s">
        <v>228</v>
      </c>
      <c r="G42" t="s">
        <v>229</v>
      </c>
      <c r="H42" t="s">
        <v>230</v>
      </c>
      <c r="I42" t="s">
        <v>94</v>
      </c>
    </row>
    <row r="43" spans="1:9" x14ac:dyDescent="0.35">
      <c r="A43">
        <v>1</v>
      </c>
      <c r="B43" t="s">
        <v>231</v>
      </c>
      <c r="C43" t="s">
        <v>232</v>
      </c>
      <c r="D43" t="s">
        <v>233</v>
      </c>
      <c r="E43" t="s">
        <v>3</v>
      </c>
      <c r="F43" t="s">
        <v>209</v>
      </c>
      <c r="G43" t="s">
        <v>234</v>
      </c>
      <c r="H43" t="s">
        <v>235</v>
      </c>
      <c r="I43" t="s">
        <v>152</v>
      </c>
    </row>
    <row r="44" spans="1:9" x14ac:dyDescent="0.35">
      <c r="A44">
        <v>2</v>
      </c>
      <c r="B44" t="s">
        <v>236</v>
      </c>
      <c r="C44" t="s">
        <v>237</v>
      </c>
      <c r="D44" t="s">
        <v>238</v>
      </c>
      <c r="E44" t="s">
        <v>149</v>
      </c>
      <c r="F44" t="s">
        <v>239</v>
      </c>
      <c r="G44" t="s">
        <v>35</v>
      </c>
      <c r="H44" t="s">
        <v>240</v>
      </c>
      <c r="I44" t="s">
        <v>44</v>
      </c>
    </row>
    <row r="45" spans="1:9" x14ac:dyDescent="0.35">
      <c r="A45">
        <v>3</v>
      </c>
      <c r="B45" t="s">
        <v>182</v>
      </c>
      <c r="C45" t="s">
        <v>183</v>
      </c>
      <c r="D45" t="s">
        <v>33</v>
      </c>
      <c r="E45" t="s">
        <v>26</v>
      </c>
      <c r="F45" t="s">
        <v>184</v>
      </c>
      <c r="G45" t="s">
        <v>35</v>
      </c>
      <c r="H45" t="s">
        <v>241</v>
      </c>
      <c r="I45" t="s">
        <v>112</v>
      </c>
    </row>
    <row r="46" spans="1:9" x14ac:dyDescent="0.35">
      <c r="A46">
        <v>4</v>
      </c>
      <c r="B46" t="s">
        <v>131</v>
      </c>
      <c r="C46" t="s">
        <v>132</v>
      </c>
      <c r="D46" t="s">
        <v>133</v>
      </c>
      <c r="E46" t="s">
        <v>26</v>
      </c>
      <c r="F46" t="s">
        <v>134</v>
      </c>
      <c r="G46" t="s">
        <v>80</v>
      </c>
      <c r="H46" t="s">
        <v>242</v>
      </c>
      <c r="I46" t="s">
        <v>80</v>
      </c>
    </row>
    <row r="47" spans="1:9" x14ac:dyDescent="0.35">
      <c r="A47">
        <v>5</v>
      </c>
      <c r="B47" t="s">
        <v>153</v>
      </c>
      <c r="C47" t="s">
        <v>154</v>
      </c>
      <c r="D47" t="s">
        <v>155</v>
      </c>
      <c r="E47" t="s">
        <v>156</v>
      </c>
      <c r="F47" t="s">
        <v>157</v>
      </c>
      <c r="G47" t="s">
        <v>158</v>
      </c>
      <c r="H47" t="s">
        <v>243</v>
      </c>
      <c r="I47" t="s">
        <v>160</v>
      </c>
    </row>
    <row r="48" spans="1:9" x14ac:dyDescent="0.35">
      <c r="A48">
        <v>6</v>
      </c>
      <c r="B48" t="s">
        <v>244</v>
      </c>
      <c r="C48" t="s">
        <v>245</v>
      </c>
      <c r="D48" t="s">
        <v>53</v>
      </c>
      <c r="E48" t="s">
        <v>41</v>
      </c>
      <c r="F48" t="s">
        <v>218</v>
      </c>
      <c r="G48" t="s">
        <v>80</v>
      </c>
      <c r="H48" t="s">
        <v>246</v>
      </c>
      <c r="I48" t="s">
        <v>80</v>
      </c>
    </row>
    <row r="49" spans="1:9" x14ac:dyDescent="0.35">
      <c r="A49">
        <v>7</v>
      </c>
      <c r="B49" t="s">
        <v>247</v>
      </c>
      <c r="C49" t="s">
        <v>248</v>
      </c>
      <c r="D49" t="s">
        <v>114</v>
      </c>
      <c r="E49" t="s">
        <v>3</v>
      </c>
      <c r="F49" t="s">
        <v>249</v>
      </c>
      <c r="G49" t="s">
        <v>250</v>
      </c>
      <c r="H49" t="s">
        <v>251</v>
      </c>
      <c r="I49" t="s">
        <v>252</v>
      </c>
    </row>
    <row r="50" spans="1:9" x14ac:dyDescent="0.35">
      <c r="A50">
        <v>8</v>
      </c>
      <c r="B50" t="s">
        <v>215</v>
      </c>
      <c r="C50" t="s">
        <v>216</v>
      </c>
      <c r="D50" t="s">
        <v>217</v>
      </c>
      <c r="E50" t="s">
        <v>3</v>
      </c>
      <c r="F50" t="s">
        <v>218</v>
      </c>
      <c r="G50" t="s">
        <v>35</v>
      </c>
      <c r="H50" t="s">
        <v>253</v>
      </c>
      <c r="I50" t="s">
        <v>146</v>
      </c>
    </row>
    <row r="51" spans="1:9" ht="43.5" x14ac:dyDescent="0.35">
      <c r="A51">
        <v>9</v>
      </c>
      <c r="B51" s="1" t="s">
        <v>254</v>
      </c>
      <c r="C51" t="s">
        <v>39</v>
      </c>
      <c r="D51" t="s">
        <v>255</v>
      </c>
      <c r="E51" t="s">
        <v>256</v>
      </c>
      <c r="F51" t="s">
        <v>257</v>
      </c>
      <c r="G51" t="s">
        <v>35</v>
      </c>
      <c r="H51" t="s">
        <v>258</v>
      </c>
      <c r="I51" t="s">
        <v>69</v>
      </c>
    </row>
    <row r="52" spans="1:9" x14ac:dyDescent="0.35">
      <c r="A52">
        <v>10</v>
      </c>
      <c r="B52" t="s">
        <v>259</v>
      </c>
      <c r="C52" t="s">
        <v>1</v>
      </c>
      <c r="D52" t="s">
        <v>260</v>
      </c>
      <c r="E52" t="s">
        <v>3</v>
      </c>
      <c r="F52" t="s">
        <v>98</v>
      </c>
      <c r="G52" t="s">
        <v>234</v>
      </c>
      <c r="H52" t="s">
        <v>261</v>
      </c>
      <c r="I52" t="s">
        <v>152</v>
      </c>
    </row>
    <row r="53" spans="1:9" x14ac:dyDescent="0.35">
      <c r="A53">
        <v>11</v>
      </c>
      <c r="B53" t="s">
        <v>262</v>
      </c>
      <c r="C53" t="s">
        <v>32</v>
      </c>
      <c r="D53" t="s">
        <v>2</v>
      </c>
      <c r="E53" t="s">
        <v>256</v>
      </c>
      <c r="F53" t="s">
        <v>136</v>
      </c>
      <c r="G53" t="s">
        <v>80</v>
      </c>
      <c r="H53" t="s">
        <v>263</v>
      </c>
      <c r="I53" t="s">
        <v>80</v>
      </c>
    </row>
    <row r="54" spans="1:9" x14ac:dyDescent="0.35">
      <c r="A54">
        <v>12</v>
      </c>
      <c r="B54" t="s">
        <v>264</v>
      </c>
      <c r="C54" t="s">
        <v>265</v>
      </c>
      <c r="D54" t="s">
        <v>266</v>
      </c>
      <c r="E54" t="s">
        <v>3</v>
      </c>
      <c r="F54" t="s">
        <v>267</v>
      </c>
      <c r="G54" t="s">
        <v>268</v>
      </c>
      <c r="H54" t="s">
        <v>269</v>
      </c>
      <c r="I54" t="s">
        <v>270</v>
      </c>
    </row>
    <row r="55" spans="1:9" x14ac:dyDescent="0.35">
      <c r="A55">
        <v>13</v>
      </c>
      <c r="B55" t="s">
        <v>271</v>
      </c>
      <c r="C55" t="s">
        <v>32</v>
      </c>
      <c r="D55" t="s">
        <v>272</v>
      </c>
      <c r="E55" t="s">
        <v>3</v>
      </c>
      <c r="F55" t="s">
        <v>91</v>
      </c>
      <c r="G55" t="s">
        <v>273</v>
      </c>
      <c r="H55" t="s">
        <v>274</v>
      </c>
      <c r="I55" t="s">
        <v>275</v>
      </c>
    </row>
    <row r="56" spans="1:9" x14ac:dyDescent="0.35">
      <c r="A56">
        <v>14</v>
      </c>
      <c r="B56" t="s">
        <v>276</v>
      </c>
      <c r="C56" t="s">
        <v>277</v>
      </c>
      <c r="D56" t="s">
        <v>278</v>
      </c>
      <c r="E56" t="s">
        <v>149</v>
      </c>
      <c r="F56" t="s">
        <v>85</v>
      </c>
      <c r="G56" t="s">
        <v>279</v>
      </c>
      <c r="H56" t="s">
        <v>280</v>
      </c>
      <c r="I56" t="s">
        <v>166</v>
      </c>
    </row>
    <row r="57" spans="1:9" x14ac:dyDescent="0.35">
      <c r="A57">
        <v>15</v>
      </c>
      <c r="B57" t="s">
        <v>281</v>
      </c>
      <c r="C57" t="s">
        <v>282</v>
      </c>
      <c r="D57" t="s">
        <v>10</v>
      </c>
      <c r="E57" t="s">
        <v>3</v>
      </c>
      <c r="F57" t="s">
        <v>48</v>
      </c>
      <c r="G57" t="s">
        <v>283</v>
      </c>
      <c r="H57" t="s">
        <v>284</v>
      </c>
      <c r="I57" t="s">
        <v>285</v>
      </c>
    </row>
    <row r="58" spans="1:9" x14ac:dyDescent="0.35">
      <c r="A58">
        <v>16</v>
      </c>
      <c r="B58" t="s">
        <v>286</v>
      </c>
      <c r="C58" t="s">
        <v>187</v>
      </c>
      <c r="D58" t="s">
        <v>287</v>
      </c>
      <c r="E58" t="s">
        <v>3</v>
      </c>
      <c r="F58" t="s">
        <v>288</v>
      </c>
      <c r="G58" t="s">
        <v>80</v>
      </c>
      <c r="H58" t="s">
        <v>289</v>
      </c>
      <c r="I58" t="s">
        <v>80</v>
      </c>
    </row>
    <row r="59" spans="1:9" x14ac:dyDescent="0.35">
      <c r="A59">
        <v>17</v>
      </c>
      <c r="B59" t="s">
        <v>290</v>
      </c>
      <c r="C59" t="s">
        <v>65</v>
      </c>
      <c r="D59" t="s">
        <v>291</v>
      </c>
      <c r="E59" t="s">
        <v>3</v>
      </c>
      <c r="F59" t="s">
        <v>98</v>
      </c>
      <c r="G59" t="s">
        <v>110</v>
      </c>
      <c r="H59" t="s">
        <v>292</v>
      </c>
      <c r="I59" t="s">
        <v>44</v>
      </c>
    </row>
    <row r="60" spans="1:9" x14ac:dyDescent="0.35">
      <c r="A60">
        <v>18</v>
      </c>
      <c r="B60" t="s">
        <v>293</v>
      </c>
      <c r="C60" t="s">
        <v>294</v>
      </c>
      <c r="D60" t="s">
        <v>133</v>
      </c>
      <c r="E60" t="s">
        <v>11</v>
      </c>
      <c r="F60" t="s">
        <v>295</v>
      </c>
      <c r="G60" t="s">
        <v>110</v>
      </c>
      <c r="H60" t="s">
        <v>296</v>
      </c>
      <c r="I60" t="s">
        <v>50</v>
      </c>
    </row>
    <row r="61" spans="1:9" x14ac:dyDescent="0.35">
      <c r="A61">
        <v>19</v>
      </c>
      <c r="B61" t="s">
        <v>297</v>
      </c>
      <c r="C61" t="s">
        <v>65</v>
      </c>
      <c r="D61" t="s">
        <v>175</v>
      </c>
      <c r="E61" t="s">
        <v>3</v>
      </c>
      <c r="F61" t="s">
        <v>48</v>
      </c>
      <c r="G61" t="s">
        <v>80</v>
      </c>
      <c r="H61" t="s">
        <v>298</v>
      </c>
      <c r="I61" t="s">
        <v>80</v>
      </c>
    </row>
    <row r="62" spans="1:9" x14ac:dyDescent="0.35">
      <c r="A62">
        <v>0</v>
      </c>
      <c r="B62" t="s">
        <v>299</v>
      </c>
      <c r="C62" t="s">
        <v>128</v>
      </c>
      <c r="D62" t="s">
        <v>33</v>
      </c>
      <c r="E62" t="s">
        <v>3</v>
      </c>
      <c r="F62" t="s">
        <v>300</v>
      </c>
      <c r="G62" t="s">
        <v>35</v>
      </c>
      <c r="H62" t="s">
        <v>301</v>
      </c>
      <c r="I62" t="s">
        <v>112</v>
      </c>
    </row>
    <row r="63" spans="1:9" x14ac:dyDescent="0.35">
      <c r="A63">
        <v>1</v>
      </c>
      <c r="B63" t="s">
        <v>302</v>
      </c>
      <c r="C63" t="s">
        <v>303</v>
      </c>
      <c r="D63" t="s">
        <v>304</v>
      </c>
      <c r="E63" t="s">
        <v>305</v>
      </c>
      <c r="F63" t="s">
        <v>306</v>
      </c>
      <c r="G63" t="s">
        <v>307</v>
      </c>
      <c r="H63" t="s">
        <v>308</v>
      </c>
      <c r="I63" t="s">
        <v>126</v>
      </c>
    </row>
    <row r="64" spans="1:9" x14ac:dyDescent="0.35">
      <c r="A64">
        <v>2</v>
      </c>
      <c r="B64" t="s">
        <v>309</v>
      </c>
      <c r="C64" t="s">
        <v>1</v>
      </c>
      <c r="D64" t="s">
        <v>155</v>
      </c>
      <c r="E64" t="s">
        <v>156</v>
      </c>
      <c r="F64" t="s">
        <v>310</v>
      </c>
      <c r="G64" t="s">
        <v>311</v>
      </c>
      <c r="H64" t="s">
        <v>312</v>
      </c>
      <c r="I64" t="s">
        <v>313</v>
      </c>
    </row>
    <row r="65" spans="1:9" x14ac:dyDescent="0.35">
      <c r="A65">
        <v>3</v>
      </c>
      <c r="B65" t="s">
        <v>314</v>
      </c>
      <c r="C65" t="s">
        <v>107</v>
      </c>
      <c r="D65" t="s">
        <v>84</v>
      </c>
      <c r="E65" t="s">
        <v>41</v>
      </c>
      <c r="F65" t="s">
        <v>315</v>
      </c>
      <c r="G65" t="s">
        <v>80</v>
      </c>
      <c r="H65" t="s">
        <v>316</v>
      </c>
      <c r="I65" t="s">
        <v>80</v>
      </c>
    </row>
    <row r="66" spans="1:9" x14ac:dyDescent="0.35">
      <c r="A66">
        <v>4</v>
      </c>
      <c r="B66" t="s">
        <v>317</v>
      </c>
      <c r="C66" t="s">
        <v>318</v>
      </c>
      <c r="D66" t="s">
        <v>319</v>
      </c>
      <c r="E66" t="s">
        <v>256</v>
      </c>
      <c r="F66" t="s">
        <v>213</v>
      </c>
      <c r="G66" t="s">
        <v>320</v>
      </c>
      <c r="H66" t="s">
        <v>321</v>
      </c>
      <c r="I66" t="s">
        <v>37</v>
      </c>
    </row>
    <row r="67" spans="1:9" x14ac:dyDescent="0.35">
      <c r="A67">
        <v>5</v>
      </c>
      <c r="B67" t="s">
        <v>322</v>
      </c>
      <c r="C67" t="s">
        <v>323</v>
      </c>
      <c r="D67" t="s">
        <v>324</v>
      </c>
      <c r="E67" t="s">
        <v>26</v>
      </c>
      <c r="F67" t="s">
        <v>325</v>
      </c>
      <c r="G67" t="s">
        <v>80</v>
      </c>
      <c r="H67" t="s">
        <v>326</v>
      </c>
      <c r="I67" t="s">
        <v>80</v>
      </c>
    </row>
    <row r="68" spans="1:9" x14ac:dyDescent="0.35">
      <c r="A68">
        <v>6</v>
      </c>
      <c r="B68" t="s">
        <v>327</v>
      </c>
      <c r="C68" t="s">
        <v>328</v>
      </c>
      <c r="D68" t="s">
        <v>329</v>
      </c>
      <c r="E68" t="s">
        <v>41</v>
      </c>
      <c r="F68" t="s">
        <v>325</v>
      </c>
      <c r="G68" t="s">
        <v>330</v>
      </c>
      <c r="H68" t="s">
        <v>331</v>
      </c>
      <c r="I68" t="s">
        <v>44</v>
      </c>
    </row>
    <row r="69" spans="1:9" x14ac:dyDescent="0.35">
      <c r="A69">
        <v>7</v>
      </c>
      <c r="B69" t="s">
        <v>332</v>
      </c>
      <c r="C69" t="s">
        <v>179</v>
      </c>
      <c r="D69" t="s">
        <v>333</v>
      </c>
      <c r="E69" t="s">
        <v>11</v>
      </c>
      <c r="F69" t="s">
        <v>300</v>
      </c>
      <c r="G69" t="s">
        <v>5</v>
      </c>
      <c r="H69" t="s">
        <v>334</v>
      </c>
      <c r="I69" t="s">
        <v>50</v>
      </c>
    </row>
    <row r="70" spans="1:9" x14ac:dyDescent="0.35">
      <c r="A70">
        <v>8</v>
      </c>
      <c r="B70" t="s">
        <v>335</v>
      </c>
      <c r="C70" t="s">
        <v>336</v>
      </c>
      <c r="D70" t="s">
        <v>337</v>
      </c>
      <c r="E70" t="s">
        <v>149</v>
      </c>
      <c r="F70" t="s">
        <v>338</v>
      </c>
      <c r="G70" t="s">
        <v>110</v>
      </c>
      <c r="H70" t="s">
        <v>339</v>
      </c>
      <c r="I70" t="s">
        <v>44</v>
      </c>
    </row>
    <row r="71" spans="1:9" x14ac:dyDescent="0.35">
      <c r="A71">
        <v>9</v>
      </c>
      <c r="B71" t="s">
        <v>340</v>
      </c>
      <c r="C71" t="s">
        <v>341</v>
      </c>
      <c r="D71" t="s">
        <v>342</v>
      </c>
      <c r="E71" t="s">
        <v>26</v>
      </c>
      <c r="F71" t="s">
        <v>343</v>
      </c>
      <c r="G71" t="s">
        <v>273</v>
      </c>
      <c r="H71" t="s">
        <v>344</v>
      </c>
      <c r="I71" t="s">
        <v>275</v>
      </c>
    </row>
    <row r="72" spans="1:9" x14ac:dyDescent="0.35">
      <c r="A72">
        <v>10</v>
      </c>
      <c r="B72" t="s">
        <v>345</v>
      </c>
      <c r="C72" t="s">
        <v>346</v>
      </c>
      <c r="D72" t="s">
        <v>162</v>
      </c>
      <c r="E72" t="s">
        <v>3</v>
      </c>
      <c r="F72" t="s">
        <v>218</v>
      </c>
      <c r="G72" t="s">
        <v>35</v>
      </c>
      <c r="H72" t="s">
        <v>347</v>
      </c>
      <c r="I72" t="s">
        <v>44</v>
      </c>
    </row>
    <row r="73" spans="1:9" x14ac:dyDescent="0.35">
      <c r="A73">
        <v>11</v>
      </c>
      <c r="B73" t="s">
        <v>348</v>
      </c>
      <c r="C73" t="s">
        <v>349</v>
      </c>
      <c r="D73" t="s">
        <v>350</v>
      </c>
      <c r="E73" t="s">
        <v>26</v>
      </c>
      <c r="F73" t="s">
        <v>351</v>
      </c>
      <c r="G73" t="s">
        <v>5</v>
      </c>
      <c r="H73" t="s">
        <v>352</v>
      </c>
      <c r="I73" t="s">
        <v>181</v>
      </c>
    </row>
    <row r="74" spans="1:9" x14ac:dyDescent="0.35">
      <c r="A74">
        <v>12</v>
      </c>
      <c r="B74" t="s">
        <v>353</v>
      </c>
      <c r="C74" t="s">
        <v>354</v>
      </c>
      <c r="D74" t="s">
        <v>355</v>
      </c>
      <c r="E74" t="s">
        <v>3</v>
      </c>
      <c r="F74" t="s">
        <v>356</v>
      </c>
      <c r="G74" t="s">
        <v>311</v>
      </c>
      <c r="H74" t="s">
        <v>357</v>
      </c>
      <c r="I74" t="s">
        <v>313</v>
      </c>
    </row>
    <row r="75" spans="1:9" x14ac:dyDescent="0.35">
      <c r="A75">
        <v>13</v>
      </c>
      <c r="B75" t="s">
        <v>358</v>
      </c>
      <c r="C75" t="s">
        <v>359</v>
      </c>
      <c r="D75" t="s">
        <v>360</v>
      </c>
      <c r="E75" t="s">
        <v>3</v>
      </c>
      <c r="F75" t="s">
        <v>91</v>
      </c>
      <c r="G75" t="s">
        <v>80</v>
      </c>
      <c r="H75" t="s">
        <v>361</v>
      </c>
      <c r="I75" t="s">
        <v>80</v>
      </c>
    </row>
    <row r="76" spans="1:9" x14ac:dyDescent="0.35">
      <c r="A76">
        <v>14</v>
      </c>
      <c r="B76" t="s">
        <v>362</v>
      </c>
      <c r="C76" t="s">
        <v>363</v>
      </c>
      <c r="D76" t="s">
        <v>364</v>
      </c>
      <c r="E76" t="s">
        <v>26</v>
      </c>
      <c r="F76" t="s">
        <v>198</v>
      </c>
      <c r="G76" t="s">
        <v>80</v>
      </c>
      <c r="H76" t="s">
        <v>365</v>
      </c>
      <c r="I76" t="s">
        <v>80</v>
      </c>
    </row>
    <row r="77" spans="1:9" x14ac:dyDescent="0.35">
      <c r="A77">
        <v>15</v>
      </c>
      <c r="B77" t="s">
        <v>366</v>
      </c>
      <c r="C77" t="s">
        <v>32</v>
      </c>
      <c r="D77" t="s">
        <v>367</v>
      </c>
      <c r="E77" t="s">
        <v>26</v>
      </c>
      <c r="F77" t="s">
        <v>54</v>
      </c>
      <c r="G77" t="s">
        <v>35</v>
      </c>
      <c r="H77" t="s">
        <v>368</v>
      </c>
      <c r="I77" t="s">
        <v>275</v>
      </c>
    </row>
    <row r="78" spans="1:9" x14ac:dyDescent="0.35">
      <c r="A78">
        <v>16</v>
      </c>
      <c r="B78" t="s">
        <v>369</v>
      </c>
      <c r="C78" t="s">
        <v>128</v>
      </c>
      <c r="D78" t="s">
        <v>333</v>
      </c>
      <c r="E78" t="s">
        <v>26</v>
      </c>
      <c r="F78" t="s">
        <v>343</v>
      </c>
      <c r="G78" t="s">
        <v>35</v>
      </c>
      <c r="H78" t="s">
        <v>370</v>
      </c>
      <c r="I78" t="s">
        <v>63</v>
      </c>
    </row>
    <row r="79" spans="1:9" x14ac:dyDescent="0.35">
      <c r="A79">
        <v>17</v>
      </c>
      <c r="B79" t="s">
        <v>371</v>
      </c>
      <c r="C79" t="s">
        <v>372</v>
      </c>
      <c r="D79" t="s">
        <v>373</v>
      </c>
      <c r="E79" t="s">
        <v>26</v>
      </c>
      <c r="F79" t="s">
        <v>374</v>
      </c>
      <c r="G79" t="s">
        <v>80</v>
      </c>
      <c r="H79" t="s">
        <v>375</v>
      </c>
      <c r="I79" t="s">
        <v>80</v>
      </c>
    </row>
    <row r="80" spans="1:9" x14ac:dyDescent="0.35">
      <c r="A80">
        <v>18</v>
      </c>
      <c r="B80" t="s">
        <v>376</v>
      </c>
      <c r="C80" t="s">
        <v>39</v>
      </c>
      <c r="D80" t="s">
        <v>377</v>
      </c>
      <c r="E80" t="s">
        <v>149</v>
      </c>
      <c r="F80" t="s">
        <v>378</v>
      </c>
      <c r="G80" t="s">
        <v>80</v>
      </c>
      <c r="H80" t="s">
        <v>379</v>
      </c>
      <c r="I80" t="s">
        <v>80</v>
      </c>
    </row>
    <row r="81" spans="1:9" x14ac:dyDescent="0.35">
      <c r="A81">
        <v>19</v>
      </c>
      <c r="B81" t="s">
        <v>380</v>
      </c>
      <c r="C81" t="s">
        <v>381</v>
      </c>
      <c r="D81" t="s">
        <v>382</v>
      </c>
      <c r="E81" t="s">
        <v>11</v>
      </c>
      <c r="F81" t="s">
        <v>383</v>
      </c>
      <c r="G81" t="s">
        <v>384</v>
      </c>
      <c r="H81" t="s">
        <v>385</v>
      </c>
      <c r="I81" t="s">
        <v>166</v>
      </c>
    </row>
    <row r="82" spans="1:9" x14ac:dyDescent="0.35">
      <c r="A82">
        <v>0</v>
      </c>
      <c r="B82" t="s">
        <v>386</v>
      </c>
      <c r="C82" t="s">
        <v>387</v>
      </c>
      <c r="D82" t="s">
        <v>388</v>
      </c>
      <c r="E82" t="s">
        <v>3</v>
      </c>
      <c r="F82" t="s">
        <v>204</v>
      </c>
      <c r="G82" t="s">
        <v>210</v>
      </c>
      <c r="H82" t="s">
        <v>389</v>
      </c>
      <c r="I82" t="s">
        <v>112</v>
      </c>
    </row>
    <row r="83" spans="1:9" x14ac:dyDescent="0.35">
      <c r="A83">
        <v>1</v>
      </c>
      <c r="B83" t="s">
        <v>340</v>
      </c>
      <c r="C83" t="s">
        <v>341</v>
      </c>
      <c r="D83" t="s">
        <v>342</v>
      </c>
      <c r="E83" t="s">
        <v>26</v>
      </c>
      <c r="F83" t="s">
        <v>343</v>
      </c>
      <c r="G83" t="s">
        <v>273</v>
      </c>
      <c r="H83" t="s">
        <v>390</v>
      </c>
      <c r="I83" t="s">
        <v>275</v>
      </c>
    </row>
    <row r="84" spans="1:9" x14ac:dyDescent="0.35">
      <c r="A84">
        <v>2</v>
      </c>
      <c r="B84" t="s">
        <v>362</v>
      </c>
      <c r="C84" t="s">
        <v>363</v>
      </c>
      <c r="D84" t="s">
        <v>364</v>
      </c>
      <c r="E84" t="s">
        <v>26</v>
      </c>
      <c r="F84" t="s">
        <v>198</v>
      </c>
      <c r="G84" t="s">
        <v>80</v>
      </c>
      <c r="H84" t="s">
        <v>391</v>
      </c>
      <c r="I84" t="s">
        <v>80</v>
      </c>
    </row>
    <row r="85" spans="1:9" x14ac:dyDescent="0.35">
      <c r="A85">
        <v>3</v>
      </c>
      <c r="B85" t="s">
        <v>392</v>
      </c>
      <c r="C85" t="s">
        <v>187</v>
      </c>
      <c r="D85" t="s">
        <v>393</v>
      </c>
      <c r="E85" t="s">
        <v>26</v>
      </c>
      <c r="F85" t="s">
        <v>394</v>
      </c>
      <c r="G85" t="s">
        <v>80</v>
      </c>
      <c r="H85" t="s">
        <v>395</v>
      </c>
      <c r="I85" t="s">
        <v>80</v>
      </c>
    </row>
    <row r="86" spans="1:9" x14ac:dyDescent="0.35">
      <c r="A86">
        <v>4</v>
      </c>
      <c r="B86" t="s">
        <v>396</v>
      </c>
      <c r="C86" t="s">
        <v>76</v>
      </c>
      <c r="D86" t="s">
        <v>175</v>
      </c>
      <c r="E86" t="s">
        <v>149</v>
      </c>
      <c r="F86" t="s">
        <v>397</v>
      </c>
      <c r="G86" t="s">
        <v>80</v>
      </c>
      <c r="H86" t="s">
        <v>398</v>
      </c>
      <c r="I86" t="s">
        <v>80</v>
      </c>
    </row>
    <row r="87" spans="1:9" x14ac:dyDescent="0.35">
      <c r="A87">
        <v>5</v>
      </c>
      <c r="B87" t="s">
        <v>399</v>
      </c>
      <c r="C87" t="s">
        <v>400</v>
      </c>
      <c r="D87" t="s">
        <v>401</v>
      </c>
      <c r="E87" t="s">
        <v>149</v>
      </c>
      <c r="F87" t="s">
        <v>402</v>
      </c>
      <c r="G87" t="s">
        <v>80</v>
      </c>
      <c r="H87" t="s">
        <v>403</v>
      </c>
      <c r="I87" t="s">
        <v>80</v>
      </c>
    </row>
    <row r="88" spans="1:9" x14ac:dyDescent="0.35">
      <c r="A88">
        <v>6</v>
      </c>
      <c r="B88" t="s">
        <v>404</v>
      </c>
      <c r="C88" t="s">
        <v>405</v>
      </c>
      <c r="D88" t="s">
        <v>406</v>
      </c>
      <c r="E88" t="s">
        <v>3</v>
      </c>
      <c r="F88" t="s">
        <v>300</v>
      </c>
      <c r="G88" t="s">
        <v>80</v>
      </c>
      <c r="H88" t="s">
        <v>407</v>
      </c>
      <c r="I88" t="s">
        <v>80</v>
      </c>
    </row>
    <row r="89" spans="1:9" x14ac:dyDescent="0.35">
      <c r="A89">
        <v>7</v>
      </c>
      <c r="B89" t="s">
        <v>408</v>
      </c>
      <c r="C89" t="s">
        <v>363</v>
      </c>
      <c r="D89" t="s">
        <v>409</v>
      </c>
      <c r="E89" t="s">
        <v>3</v>
      </c>
      <c r="F89" t="s">
        <v>198</v>
      </c>
      <c r="G89" t="s">
        <v>80</v>
      </c>
      <c r="H89" t="s">
        <v>410</v>
      </c>
      <c r="I89" t="s">
        <v>80</v>
      </c>
    </row>
    <row r="90" spans="1:9" x14ac:dyDescent="0.35">
      <c r="A90">
        <v>8</v>
      </c>
      <c r="B90" t="s">
        <v>411</v>
      </c>
      <c r="C90" t="s">
        <v>412</v>
      </c>
      <c r="D90" t="s">
        <v>413</v>
      </c>
      <c r="E90" t="s">
        <v>156</v>
      </c>
      <c r="F90" t="s">
        <v>414</v>
      </c>
      <c r="G90" t="s">
        <v>311</v>
      </c>
      <c r="H90" t="s">
        <v>415</v>
      </c>
      <c r="I90" t="s">
        <v>313</v>
      </c>
    </row>
    <row r="91" spans="1:9" x14ac:dyDescent="0.35">
      <c r="A91">
        <v>9</v>
      </c>
      <c r="B91" t="s">
        <v>416</v>
      </c>
      <c r="C91" t="s">
        <v>1</v>
      </c>
      <c r="D91" t="s">
        <v>417</v>
      </c>
      <c r="E91" t="s">
        <v>26</v>
      </c>
      <c r="F91" t="s">
        <v>228</v>
      </c>
      <c r="G91" t="s">
        <v>35</v>
      </c>
      <c r="H91" t="s">
        <v>418</v>
      </c>
      <c r="I91" t="s">
        <v>44</v>
      </c>
    </row>
    <row r="92" spans="1:9" x14ac:dyDescent="0.35">
      <c r="A92">
        <v>10</v>
      </c>
      <c r="B92" t="s">
        <v>419</v>
      </c>
      <c r="C92" t="s">
        <v>39</v>
      </c>
      <c r="D92" t="s">
        <v>420</v>
      </c>
      <c r="E92" t="s">
        <v>26</v>
      </c>
      <c r="F92" t="s">
        <v>98</v>
      </c>
      <c r="G92" t="s">
        <v>80</v>
      </c>
      <c r="H92" t="s">
        <v>421</v>
      </c>
      <c r="I92" t="s">
        <v>80</v>
      </c>
    </row>
    <row r="93" spans="1:9" x14ac:dyDescent="0.35">
      <c r="A93">
        <v>11</v>
      </c>
      <c r="B93" t="s">
        <v>422</v>
      </c>
      <c r="C93" t="s">
        <v>39</v>
      </c>
      <c r="D93" t="s">
        <v>423</v>
      </c>
      <c r="E93" t="s">
        <v>3</v>
      </c>
      <c r="F93" t="s">
        <v>61</v>
      </c>
      <c r="G93" t="s">
        <v>80</v>
      </c>
      <c r="H93" t="s">
        <v>424</v>
      </c>
      <c r="I93" t="s">
        <v>80</v>
      </c>
    </row>
    <row r="94" spans="1:9" x14ac:dyDescent="0.35">
      <c r="A94">
        <v>12</v>
      </c>
      <c r="B94" t="s">
        <v>425</v>
      </c>
      <c r="C94" t="s">
        <v>426</v>
      </c>
      <c r="D94" t="s">
        <v>427</v>
      </c>
      <c r="E94" t="s">
        <v>305</v>
      </c>
      <c r="F94" t="s">
        <v>136</v>
      </c>
      <c r="G94" t="s">
        <v>35</v>
      </c>
      <c r="H94" t="s">
        <v>428</v>
      </c>
      <c r="I94" t="s">
        <v>50</v>
      </c>
    </row>
    <row r="95" spans="1:9" x14ac:dyDescent="0.35">
      <c r="A95">
        <v>13</v>
      </c>
      <c r="B95" t="s">
        <v>429</v>
      </c>
      <c r="C95" t="s">
        <v>430</v>
      </c>
      <c r="D95" t="s">
        <v>333</v>
      </c>
      <c r="E95" t="s">
        <v>41</v>
      </c>
      <c r="F95" t="s">
        <v>431</v>
      </c>
      <c r="G95" t="s">
        <v>432</v>
      </c>
      <c r="H95" t="s">
        <v>433</v>
      </c>
      <c r="I95" t="s">
        <v>44</v>
      </c>
    </row>
    <row r="96" spans="1:9" x14ac:dyDescent="0.35">
      <c r="A96">
        <v>14</v>
      </c>
      <c r="B96" t="s">
        <v>434</v>
      </c>
      <c r="C96" t="s">
        <v>435</v>
      </c>
      <c r="D96" t="s">
        <v>66</v>
      </c>
      <c r="E96" t="s">
        <v>3</v>
      </c>
      <c r="F96" t="s">
        <v>54</v>
      </c>
      <c r="G96" t="s">
        <v>436</v>
      </c>
      <c r="H96" t="s">
        <v>437</v>
      </c>
      <c r="I96" t="s">
        <v>30</v>
      </c>
    </row>
    <row r="97" spans="1:9" x14ac:dyDescent="0.35">
      <c r="A97">
        <v>15</v>
      </c>
      <c r="B97" t="s">
        <v>438</v>
      </c>
      <c r="C97" t="s">
        <v>24</v>
      </c>
      <c r="D97" t="s">
        <v>439</v>
      </c>
      <c r="E97" t="s">
        <v>3</v>
      </c>
      <c r="F97" t="s">
        <v>351</v>
      </c>
      <c r="G97" t="s">
        <v>80</v>
      </c>
      <c r="H97" t="s">
        <v>440</v>
      </c>
      <c r="I97" t="s">
        <v>80</v>
      </c>
    </row>
    <row r="98" spans="1:9" x14ac:dyDescent="0.35">
      <c r="A98">
        <v>16</v>
      </c>
      <c r="B98" t="s">
        <v>441</v>
      </c>
      <c r="C98" t="s">
        <v>187</v>
      </c>
      <c r="D98" t="s">
        <v>442</v>
      </c>
      <c r="E98" t="s">
        <v>26</v>
      </c>
      <c r="F98" t="s">
        <v>443</v>
      </c>
      <c r="G98" t="s">
        <v>80</v>
      </c>
      <c r="H98" t="s">
        <v>444</v>
      </c>
      <c r="I98" t="s">
        <v>80</v>
      </c>
    </row>
    <row r="99" spans="1:9" x14ac:dyDescent="0.35">
      <c r="A99">
        <v>17</v>
      </c>
      <c r="B99" t="s">
        <v>445</v>
      </c>
      <c r="C99" t="s">
        <v>446</v>
      </c>
      <c r="D99" t="s">
        <v>447</v>
      </c>
      <c r="E99" t="s">
        <v>11</v>
      </c>
      <c r="F99" t="s">
        <v>448</v>
      </c>
      <c r="G99" t="s">
        <v>449</v>
      </c>
      <c r="H99" t="s">
        <v>450</v>
      </c>
      <c r="I99" t="s">
        <v>275</v>
      </c>
    </row>
    <row r="100" spans="1:9" x14ac:dyDescent="0.35">
      <c r="A100">
        <v>18</v>
      </c>
      <c r="B100" t="s">
        <v>451</v>
      </c>
      <c r="C100" t="s">
        <v>452</v>
      </c>
      <c r="D100" t="s">
        <v>133</v>
      </c>
      <c r="E100" t="s">
        <v>26</v>
      </c>
      <c r="F100" t="s">
        <v>453</v>
      </c>
      <c r="G100" t="s">
        <v>311</v>
      </c>
      <c r="H100" t="s">
        <v>454</v>
      </c>
      <c r="I100" t="s">
        <v>313</v>
      </c>
    </row>
    <row r="101" spans="1:9" x14ac:dyDescent="0.35">
      <c r="A101">
        <v>19</v>
      </c>
      <c r="B101" t="s">
        <v>455</v>
      </c>
      <c r="C101" t="s">
        <v>128</v>
      </c>
      <c r="D101" t="s">
        <v>114</v>
      </c>
      <c r="E101" t="s">
        <v>256</v>
      </c>
      <c r="F101" t="s">
        <v>170</v>
      </c>
      <c r="G101" t="s">
        <v>190</v>
      </c>
      <c r="H101" t="s">
        <v>456</v>
      </c>
      <c r="I101" t="s">
        <v>275</v>
      </c>
    </row>
    <row r="102" spans="1:9" x14ac:dyDescent="0.35">
      <c r="A102">
        <v>0</v>
      </c>
      <c r="B102" t="s">
        <v>457</v>
      </c>
      <c r="C102" t="s">
        <v>458</v>
      </c>
      <c r="D102" t="s">
        <v>459</v>
      </c>
      <c r="E102" t="s">
        <v>3</v>
      </c>
      <c r="F102" t="s">
        <v>460</v>
      </c>
      <c r="G102" t="s">
        <v>461</v>
      </c>
      <c r="H102" t="s">
        <v>462</v>
      </c>
      <c r="I102" t="s">
        <v>63</v>
      </c>
    </row>
    <row r="103" spans="1:9" x14ac:dyDescent="0.35">
      <c r="A103">
        <v>1</v>
      </c>
      <c r="B103" t="s">
        <v>399</v>
      </c>
      <c r="C103" t="s">
        <v>400</v>
      </c>
      <c r="D103" t="s">
        <v>401</v>
      </c>
      <c r="E103" t="s">
        <v>149</v>
      </c>
      <c r="F103" t="s">
        <v>402</v>
      </c>
      <c r="G103" t="s">
        <v>80</v>
      </c>
      <c r="H103" t="s">
        <v>463</v>
      </c>
      <c r="I103" t="s">
        <v>80</v>
      </c>
    </row>
    <row r="104" spans="1:9" x14ac:dyDescent="0.35">
      <c r="A104">
        <v>2</v>
      </c>
      <c r="B104" t="s">
        <v>464</v>
      </c>
      <c r="C104" t="s">
        <v>39</v>
      </c>
      <c r="D104" t="s">
        <v>208</v>
      </c>
      <c r="E104" t="s">
        <v>11</v>
      </c>
      <c r="F104" t="s">
        <v>465</v>
      </c>
      <c r="G104" t="s">
        <v>80</v>
      </c>
      <c r="H104" t="s">
        <v>466</v>
      </c>
      <c r="I104" t="s">
        <v>80</v>
      </c>
    </row>
    <row r="105" spans="1:9" x14ac:dyDescent="0.35">
      <c r="A105">
        <v>3</v>
      </c>
      <c r="B105" t="s">
        <v>455</v>
      </c>
      <c r="C105" t="s">
        <v>128</v>
      </c>
      <c r="D105" t="s">
        <v>114</v>
      </c>
      <c r="E105" t="s">
        <v>256</v>
      </c>
      <c r="F105" t="s">
        <v>170</v>
      </c>
      <c r="G105" t="s">
        <v>190</v>
      </c>
      <c r="H105" t="s">
        <v>467</v>
      </c>
      <c r="I105" t="s">
        <v>275</v>
      </c>
    </row>
    <row r="106" spans="1:9" x14ac:dyDescent="0.35">
      <c r="A106">
        <v>4</v>
      </c>
      <c r="B106" t="s">
        <v>468</v>
      </c>
      <c r="C106" t="s">
        <v>469</v>
      </c>
      <c r="D106" t="s">
        <v>470</v>
      </c>
      <c r="E106" t="s">
        <v>156</v>
      </c>
      <c r="F106" t="s">
        <v>471</v>
      </c>
      <c r="G106" t="s">
        <v>35</v>
      </c>
      <c r="H106" t="s">
        <v>472</v>
      </c>
      <c r="I106" t="s">
        <v>69</v>
      </c>
    </row>
    <row r="107" spans="1:9" x14ac:dyDescent="0.35">
      <c r="A107">
        <v>5</v>
      </c>
      <c r="B107" t="s">
        <v>473</v>
      </c>
      <c r="C107" t="s">
        <v>187</v>
      </c>
      <c r="D107" t="s">
        <v>474</v>
      </c>
      <c r="E107" t="s">
        <v>26</v>
      </c>
      <c r="F107" t="s">
        <v>198</v>
      </c>
      <c r="G107" t="s">
        <v>80</v>
      </c>
      <c r="H107" t="s">
        <v>475</v>
      </c>
      <c r="I107" t="s">
        <v>80</v>
      </c>
    </row>
    <row r="108" spans="1:9" x14ac:dyDescent="0.35">
      <c r="A108">
        <v>6</v>
      </c>
      <c r="B108" t="s">
        <v>476</v>
      </c>
      <c r="C108" t="s">
        <v>477</v>
      </c>
      <c r="D108" t="s">
        <v>97</v>
      </c>
      <c r="E108" t="s">
        <v>3</v>
      </c>
      <c r="F108" t="s">
        <v>228</v>
      </c>
      <c r="G108" t="s">
        <v>229</v>
      </c>
      <c r="H108" t="s">
        <v>478</v>
      </c>
      <c r="I108" t="s">
        <v>50</v>
      </c>
    </row>
    <row r="109" spans="1:9" x14ac:dyDescent="0.35">
      <c r="A109">
        <v>7</v>
      </c>
      <c r="B109" t="s">
        <v>479</v>
      </c>
      <c r="C109" t="s">
        <v>480</v>
      </c>
      <c r="D109" t="s">
        <v>481</v>
      </c>
      <c r="E109" t="s">
        <v>41</v>
      </c>
      <c r="F109" t="s">
        <v>54</v>
      </c>
      <c r="G109" t="s">
        <v>124</v>
      </c>
      <c r="H109" t="s">
        <v>482</v>
      </c>
      <c r="I109" t="s">
        <v>483</v>
      </c>
    </row>
    <row r="110" spans="1:9" x14ac:dyDescent="0.35">
      <c r="A110">
        <v>8</v>
      </c>
      <c r="B110" t="s">
        <v>484</v>
      </c>
      <c r="C110" t="s">
        <v>485</v>
      </c>
      <c r="D110" t="s">
        <v>486</v>
      </c>
      <c r="E110" t="s">
        <v>26</v>
      </c>
      <c r="F110" t="s">
        <v>487</v>
      </c>
      <c r="G110" t="s">
        <v>80</v>
      </c>
      <c r="H110" t="s">
        <v>488</v>
      </c>
      <c r="I110" t="s">
        <v>80</v>
      </c>
    </row>
    <row r="111" spans="1:9" x14ac:dyDescent="0.35">
      <c r="A111">
        <v>9</v>
      </c>
      <c r="B111" t="s">
        <v>489</v>
      </c>
      <c r="C111" t="s">
        <v>458</v>
      </c>
      <c r="D111" t="s">
        <v>490</v>
      </c>
      <c r="E111" t="s">
        <v>3</v>
      </c>
      <c r="F111" t="s">
        <v>491</v>
      </c>
      <c r="G111" t="s">
        <v>80</v>
      </c>
      <c r="H111" t="s">
        <v>492</v>
      </c>
      <c r="I111" t="s">
        <v>80</v>
      </c>
    </row>
    <row r="112" spans="1:9" x14ac:dyDescent="0.35">
      <c r="A112">
        <v>10</v>
      </c>
      <c r="B112" t="s">
        <v>493</v>
      </c>
      <c r="C112" t="s">
        <v>494</v>
      </c>
      <c r="D112" t="s">
        <v>133</v>
      </c>
      <c r="E112" t="s">
        <v>11</v>
      </c>
      <c r="F112" t="s">
        <v>495</v>
      </c>
      <c r="G112" t="s">
        <v>80</v>
      </c>
      <c r="H112" t="s">
        <v>496</v>
      </c>
      <c r="I112" t="s">
        <v>80</v>
      </c>
    </row>
    <row r="113" spans="1:9" x14ac:dyDescent="0.35">
      <c r="A113">
        <v>11</v>
      </c>
      <c r="B113" t="s">
        <v>497</v>
      </c>
      <c r="C113" t="s">
        <v>32</v>
      </c>
      <c r="D113" t="s">
        <v>133</v>
      </c>
      <c r="E113" t="s">
        <v>41</v>
      </c>
      <c r="F113" t="s">
        <v>498</v>
      </c>
      <c r="G113" t="s">
        <v>80</v>
      </c>
      <c r="H113" t="s">
        <v>499</v>
      </c>
      <c r="I113" t="s">
        <v>80</v>
      </c>
    </row>
    <row r="114" spans="1:9" x14ac:dyDescent="0.35">
      <c r="A114">
        <v>12</v>
      </c>
      <c r="B114" t="s">
        <v>500</v>
      </c>
      <c r="C114" t="s">
        <v>501</v>
      </c>
      <c r="D114" t="s">
        <v>502</v>
      </c>
      <c r="E114" t="s">
        <v>3</v>
      </c>
      <c r="F114" t="s">
        <v>503</v>
      </c>
      <c r="G114" t="s">
        <v>5</v>
      </c>
      <c r="H114" t="s">
        <v>504</v>
      </c>
      <c r="I114" t="s">
        <v>50</v>
      </c>
    </row>
    <row r="115" spans="1:9" x14ac:dyDescent="0.35">
      <c r="A115">
        <v>13</v>
      </c>
      <c r="B115" t="s">
        <v>505</v>
      </c>
      <c r="C115" t="s">
        <v>506</v>
      </c>
      <c r="D115" t="s">
        <v>507</v>
      </c>
      <c r="E115" t="s">
        <v>26</v>
      </c>
      <c r="F115" t="s">
        <v>42</v>
      </c>
      <c r="G115" t="s">
        <v>80</v>
      </c>
      <c r="H115" t="s">
        <v>508</v>
      </c>
      <c r="I115" t="s">
        <v>80</v>
      </c>
    </row>
    <row r="116" spans="1:9" x14ac:dyDescent="0.35">
      <c r="A116">
        <v>14</v>
      </c>
      <c r="B116" t="s">
        <v>509</v>
      </c>
      <c r="C116" t="s">
        <v>510</v>
      </c>
      <c r="D116" t="s">
        <v>511</v>
      </c>
      <c r="E116" t="s">
        <v>3</v>
      </c>
      <c r="F116" t="s">
        <v>338</v>
      </c>
      <c r="G116" t="s">
        <v>210</v>
      </c>
      <c r="H116" t="s">
        <v>512</v>
      </c>
      <c r="I116" t="s">
        <v>105</v>
      </c>
    </row>
    <row r="117" spans="1:9" x14ac:dyDescent="0.35">
      <c r="A117">
        <v>15</v>
      </c>
      <c r="B117" t="s">
        <v>513</v>
      </c>
      <c r="C117" t="s">
        <v>514</v>
      </c>
      <c r="D117" t="s">
        <v>33</v>
      </c>
      <c r="E117" t="s">
        <v>26</v>
      </c>
      <c r="F117" t="s">
        <v>515</v>
      </c>
      <c r="G117" t="s">
        <v>110</v>
      </c>
      <c r="H117" t="s">
        <v>516</v>
      </c>
      <c r="I117" t="s">
        <v>44</v>
      </c>
    </row>
    <row r="118" spans="1:9" x14ac:dyDescent="0.35">
      <c r="A118">
        <v>16</v>
      </c>
      <c r="B118" t="s">
        <v>517</v>
      </c>
      <c r="C118" t="s">
        <v>518</v>
      </c>
      <c r="D118" t="s">
        <v>133</v>
      </c>
      <c r="E118" t="s">
        <v>3</v>
      </c>
      <c r="F118" t="s">
        <v>519</v>
      </c>
      <c r="G118" t="s">
        <v>80</v>
      </c>
      <c r="H118" t="s">
        <v>520</v>
      </c>
      <c r="I118" t="s">
        <v>80</v>
      </c>
    </row>
    <row r="119" spans="1:9" x14ac:dyDescent="0.35">
      <c r="A119">
        <v>17</v>
      </c>
      <c r="B119" t="s">
        <v>521</v>
      </c>
      <c r="C119" t="s">
        <v>522</v>
      </c>
      <c r="D119" t="s">
        <v>523</v>
      </c>
      <c r="E119" t="s">
        <v>149</v>
      </c>
      <c r="F119" t="s">
        <v>524</v>
      </c>
      <c r="G119" t="s">
        <v>80</v>
      </c>
      <c r="H119" t="s">
        <v>525</v>
      </c>
      <c r="I119" t="s">
        <v>80</v>
      </c>
    </row>
    <row r="120" spans="1:9" x14ac:dyDescent="0.35">
      <c r="A120">
        <v>18</v>
      </c>
      <c r="B120" t="s">
        <v>526</v>
      </c>
      <c r="C120" t="s">
        <v>527</v>
      </c>
      <c r="D120" t="s">
        <v>528</v>
      </c>
      <c r="E120" t="s">
        <v>3</v>
      </c>
      <c r="F120" t="s">
        <v>288</v>
      </c>
      <c r="G120" t="s">
        <v>223</v>
      </c>
      <c r="H120" t="s">
        <v>529</v>
      </c>
      <c r="I120" t="s">
        <v>530</v>
      </c>
    </row>
    <row r="121" spans="1:9" x14ac:dyDescent="0.35">
      <c r="A121">
        <v>19</v>
      </c>
      <c r="B121" t="s">
        <v>531</v>
      </c>
      <c r="C121" t="s">
        <v>532</v>
      </c>
      <c r="D121" t="s">
        <v>175</v>
      </c>
      <c r="E121" t="s">
        <v>533</v>
      </c>
      <c r="F121" t="s">
        <v>534</v>
      </c>
      <c r="G121" t="s">
        <v>80</v>
      </c>
      <c r="H121" t="s">
        <v>535</v>
      </c>
      <c r="I121" t="s">
        <v>80</v>
      </c>
    </row>
    <row r="122" spans="1:9" x14ac:dyDescent="0.35">
      <c r="A122">
        <v>0</v>
      </c>
      <c r="B122" t="s">
        <v>536</v>
      </c>
      <c r="C122" t="s">
        <v>346</v>
      </c>
      <c r="D122" t="s">
        <v>537</v>
      </c>
      <c r="E122" t="s">
        <v>26</v>
      </c>
      <c r="F122" t="s">
        <v>300</v>
      </c>
      <c r="G122" t="s">
        <v>538</v>
      </c>
      <c r="H122" t="s">
        <v>539</v>
      </c>
      <c r="I122" t="s">
        <v>69</v>
      </c>
    </row>
    <row r="123" spans="1:9" x14ac:dyDescent="0.35">
      <c r="A123">
        <v>1</v>
      </c>
      <c r="B123" t="s">
        <v>540</v>
      </c>
      <c r="C123" t="s">
        <v>541</v>
      </c>
      <c r="D123" t="s">
        <v>542</v>
      </c>
      <c r="E123" t="s">
        <v>26</v>
      </c>
      <c r="F123" t="s">
        <v>170</v>
      </c>
      <c r="G123" t="s">
        <v>80</v>
      </c>
      <c r="H123" t="s">
        <v>543</v>
      </c>
      <c r="I123" t="s">
        <v>80</v>
      </c>
    </row>
    <row r="124" spans="1:9" x14ac:dyDescent="0.35">
      <c r="A124">
        <v>2</v>
      </c>
      <c r="B124" t="s">
        <v>425</v>
      </c>
      <c r="C124" t="s">
        <v>426</v>
      </c>
      <c r="D124" t="s">
        <v>427</v>
      </c>
      <c r="E124" t="s">
        <v>305</v>
      </c>
      <c r="F124" t="s">
        <v>136</v>
      </c>
      <c r="G124" t="s">
        <v>35</v>
      </c>
      <c r="H124" t="s">
        <v>544</v>
      </c>
      <c r="I124" t="s">
        <v>50</v>
      </c>
    </row>
    <row r="125" spans="1:9" x14ac:dyDescent="0.35">
      <c r="A125">
        <v>3</v>
      </c>
      <c r="B125" t="s">
        <v>545</v>
      </c>
      <c r="C125" t="s">
        <v>546</v>
      </c>
      <c r="D125" t="s">
        <v>547</v>
      </c>
      <c r="E125" t="s">
        <v>3</v>
      </c>
      <c r="F125" t="s">
        <v>491</v>
      </c>
      <c r="G125" t="s">
        <v>80</v>
      </c>
      <c r="H125" t="s">
        <v>548</v>
      </c>
      <c r="I125" t="s">
        <v>80</v>
      </c>
    </row>
    <row r="126" spans="1:9" x14ac:dyDescent="0.35">
      <c r="A126">
        <v>4</v>
      </c>
      <c r="B126" t="s">
        <v>549</v>
      </c>
      <c r="C126" t="s">
        <v>550</v>
      </c>
      <c r="D126" t="s">
        <v>551</v>
      </c>
      <c r="E126" t="s">
        <v>552</v>
      </c>
      <c r="F126" t="s">
        <v>553</v>
      </c>
      <c r="G126" t="s">
        <v>80</v>
      </c>
      <c r="H126" t="s">
        <v>554</v>
      </c>
      <c r="I126" t="s">
        <v>80</v>
      </c>
    </row>
    <row r="127" spans="1:9" x14ac:dyDescent="0.35">
      <c r="A127">
        <v>5</v>
      </c>
      <c r="B127" t="s">
        <v>555</v>
      </c>
      <c r="C127" t="s">
        <v>556</v>
      </c>
      <c r="D127" t="s">
        <v>557</v>
      </c>
      <c r="E127" t="s">
        <v>156</v>
      </c>
      <c r="F127" t="s">
        <v>558</v>
      </c>
      <c r="G127" t="s">
        <v>559</v>
      </c>
      <c r="H127" t="s">
        <v>560</v>
      </c>
      <c r="I127" t="s">
        <v>166</v>
      </c>
    </row>
    <row r="128" spans="1:9" x14ac:dyDescent="0.35">
      <c r="A128">
        <v>6</v>
      </c>
      <c r="B128" t="s">
        <v>476</v>
      </c>
      <c r="C128" t="s">
        <v>477</v>
      </c>
      <c r="D128" t="s">
        <v>97</v>
      </c>
      <c r="E128" t="s">
        <v>3</v>
      </c>
      <c r="F128" t="s">
        <v>228</v>
      </c>
      <c r="G128" t="s">
        <v>229</v>
      </c>
      <c r="H128" t="s">
        <v>561</v>
      </c>
      <c r="I128" t="s">
        <v>50</v>
      </c>
    </row>
    <row r="129" spans="1:9" x14ac:dyDescent="0.35">
      <c r="A129">
        <v>7</v>
      </c>
      <c r="B129" t="s">
        <v>562</v>
      </c>
      <c r="C129" t="s">
        <v>522</v>
      </c>
      <c r="D129" t="s">
        <v>563</v>
      </c>
      <c r="E129" t="s">
        <v>26</v>
      </c>
      <c r="F129" t="s">
        <v>184</v>
      </c>
      <c r="G129" t="s">
        <v>80</v>
      </c>
      <c r="H129" t="s">
        <v>564</v>
      </c>
      <c r="I129" t="s">
        <v>80</v>
      </c>
    </row>
    <row r="130" spans="1:9" x14ac:dyDescent="0.35">
      <c r="A130">
        <v>8</v>
      </c>
      <c r="B130" t="s">
        <v>565</v>
      </c>
      <c r="C130" t="s">
        <v>469</v>
      </c>
      <c r="D130" t="s">
        <v>114</v>
      </c>
      <c r="E130" t="s">
        <v>3</v>
      </c>
      <c r="F130" t="s">
        <v>54</v>
      </c>
      <c r="G130" t="s">
        <v>80</v>
      </c>
      <c r="H130" t="s">
        <v>566</v>
      </c>
      <c r="I130" t="s">
        <v>80</v>
      </c>
    </row>
    <row r="131" spans="1:9" x14ac:dyDescent="0.35">
      <c r="A131">
        <v>9</v>
      </c>
      <c r="B131" t="s">
        <v>567</v>
      </c>
      <c r="C131" t="s">
        <v>568</v>
      </c>
      <c r="D131" t="s">
        <v>569</v>
      </c>
      <c r="E131" t="s">
        <v>3</v>
      </c>
      <c r="F131" t="s">
        <v>570</v>
      </c>
      <c r="G131" t="s">
        <v>110</v>
      </c>
      <c r="H131" t="s">
        <v>571</v>
      </c>
      <c r="I131" t="s">
        <v>44</v>
      </c>
    </row>
    <row r="132" spans="1:9" x14ac:dyDescent="0.35">
      <c r="A132">
        <v>10</v>
      </c>
      <c r="B132" t="s">
        <v>572</v>
      </c>
      <c r="C132" t="s">
        <v>546</v>
      </c>
      <c r="D132" t="s">
        <v>573</v>
      </c>
      <c r="E132" t="s">
        <v>3</v>
      </c>
      <c r="F132" t="s">
        <v>574</v>
      </c>
      <c r="G132" t="s">
        <v>5</v>
      </c>
      <c r="H132" t="s">
        <v>575</v>
      </c>
      <c r="I132" t="s">
        <v>50</v>
      </c>
    </row>
    <row r="133" spans="1:9" x14ac:dyDescent="0.35">
      <c r="A133">
        <v>11</v>
      </c>
      <c r="B133" t="s">
        <v>576</v>
      </c>
      <c r="C133" t="s">
        <v>577</v>
      </c>
      <c r="D133" t="s">
        <v>578</v>
      </c>
      <c r="E133" t="s">
        <v>11</v>
      </c>
      <c r="F133" t="s">
        <v>579</v>
      </c>
      <c r="G133" t="s">
        <v>80</v>
      </c>
      <c r="H133" t="s">
        <v>580</v>
      </c>
      <c r="I133" t="s">
        <v>80</v>
      </c>
    </row>
    <row r="134" spans="1:9" x14ac:dyDescent="0.35">
      <c r="A134">
        <v>12</v>
      </c>
      <c r="B134" t="s">
        <v>581</v>
      </c>
      <c r="C134" t="s">
        <v>577</v>
      </c>
      <c r="D134" t="s">
        <v>582</v>
      </c>
      <c r="E134" t="s">
        <v>11</v>
      </c>
      <c r="F134" t="s">
        <v>579</v>
      </c>
      <c r="G134" t="s">
        <v>80</v>
      </c>
      <c r="H134" t="s">
        <v>583</v>
      </c>
      <c r="I134" t="s">
        <v>80</v>
      </c>
    </row>
    <row r="135" spans="1:9" x14ac:dyDescent="0.35">
      <c r="A135">
        <v>13</v>
      </c>
      <c r="B135" t="s">
        <v>584</v>
      </c>
      <c r="C135" t="s">
        <v>585</v>
      </c>
      <c r="D135" t="s">
        <v>40</v>
      </c>
      <c r="E135" t="s">
        <v>3</v>
      </c>
      <c r="F135" t="s">
        <v>586</v>
      </c>
      <c r="G135" t="s">
        <v>311</v>
      </c>
      <c r="H135" t="s">
        <v>587</v>
      </c>
      <c r="I135" t="s">
        <v>313</v>
      </c>
    </row>
    <row r="136" spans="1:9" x14ac:dyDescent="0.35">
      <c r="A136">
        <v>14</v>
      </c>
      <c r="B136" t="s">
        <v>588</v>
      </c>
      <c r="C136" t="s">
        <v>469</v>
      </c>
      <c r="D136" t="s">
        <v>589</v>
      </c>
      <c r="E136" t="s">
        <v>3</v>
      </c>
      <c r="F136" t="s">
        <v>590</v>
      </c>
      <c r="G136" t="s">
        <v>35</v>
      </c>
      <c r="H136" t="s">
        <v>591</v>
      </c>
      <c r="I136" t="s">
        <v>69</v>
      </c>
    </row>
    <row r="137" spans="1:9" x14ac:dyDescent="0.35">
      <c r="A137">
        <v>15</v>
      </c>
      <c r="B137" t="s">
        <v>592</v>
      </c>
      <c r="C137" t="s">
        <v>593</v>
      </c>
      <c r="D137" t="s">
        <v>594</v>
      </c>
      <c r="E137" t="s">
        <v>11</v>
      </c>
      <c r="F137" t="s">
        <v>595</v>
      </c>
      <c r="G137" t="s">
        <v>80</v>
      </c>
      <c r="H137" t="s">
        <v>596</v>
      </c>
      <c r="I137" t="s">
        <v>80</v>
      </c>
    </row>
    <row r="138" spans="1:9" x14ac:dyDescent="0.35">
      <c r="A138">
        <v>16</v>
      </c>
      <c r="B138" t="s">
        <v>517</v>
      </c>
      <c r="C138" t="s">
        <v>518</v>
      </c>
      <c r="D138" t="s">
        <v>133</v>
      </c>
      <c r="E138" t="s">
        <v>3</v>
      </c>
      <c r="F138" t="s">
        <v>519</v>
      </c>
      <c r="G138" t="s">
        <v>80</v>
      </c>
      <c r="H138" t="s">
        <v>597</v>
      </c>
      <c r="I138" t="s">
        <v>80</v>
      </c>
    </row>
    <row r="139" spans="1:9" x14ac:dyDescent="0.35">
      <c r="A139">
        <v>17</v>
      </c>
      <c r="B139" t="s">
        <v>598</v>
      </c>
      <c r="C139" t="s">
        <v>599</v>
      </c>
      <c r="D139" t="s">
        <v>600</v>
      </c>
      <c r="E139" t="s">
        <v>3</v>
      </c>
      <c r="F139" t="s">
        <v>601</v>
      </c>
      <c r="G139" t="s">
        <v>80</v>
      </c>
      <c r="H139" t="s">
        <v>602</v>
      </c>
      <c r="I139" t="s">
        <v>80</v>
      </c>
    </row>
    <row r="140" spans="1:9" x14ac:dyDescent="0.35">
      <c r="A140">
        <v>18</v>
      </c>
      <c r="B140" t="s">
        <v>603</v>
      </c>
      <c r="C140" t="s">
        <v>76</v>
      </c>
      <c r="D140" t="s">
        <v>604</v>
      </c>
      <c r="E140" t="s">
        <v>3</v>
      </c>
      <c r="F140" t="s">
        <v>605</v>
      </c>
      <c r="G140" t="s">
        <v>80</v>
      </c>
      <c r="H140" t="s">
        <v>606</v>
      </c>
      <c r="I140" t="s">
        <v>80</v>
      </c>
    </row>
    <row r="141" spans="1:9" x14ac:dyDescent="0.35">
      <c r="A141">
        <v>19</v>
      </c>
      <c r="B141" t="s">
        <v>607</v>
      </c>
      <c r="C141" t="s">
        <v>608</v>
      </c>
      <c r="D141" t="s">
        <v>108</v>
      </c>
      <c r="E141" t="s">
        <v>3</v>
      </c>
      <c r="F141" t="s">
        <v>198</v>
      </c>
      <c r="G141" t="s">
        <v>80</v>
      </c>
      <c r="H141" t="s">
        <v>609</v>
      </c>
      <c r="I141" t="s">
        <v>80</v>
      </c>
    </row>
    <row r="142" spans="1:9" x14ac:dyDescent="0.35">
      <c r="A142">
        <v>0</v>
      </c>
      <c r="B142" t="s">
        <v>610</v>
      </c>
      <c r="C142" t="s">
        <v>245</v>
      </c>
      <c r="D142" t="s">
        <v>611</v>
      </c>
      <c r="E142" t="s">
        <v>3</v>
      </c>
      <c r="F142" t="s">
        <v>54</v>
      </c>
      <c r="G142" t="s">
        <v>80</v>
      </c>
      <c r="H142" t="s">
        <v>612</v>
      </c>
      <c r="I142" t="s">
        <v>80</v>
      </c>
    </row>
    <row r="143" spans="1:9" x14ac:dyDescent="0.35">
      <c r="A143">
        <v>1</v>
      </c>
      <c r="B143" t="s">
        <v>603</v>
      </c>
      <c r="C143" t="s">
        <v>76</v>
      </c>
      <c r="D143" t="s">
        <v>604</v>
      </c>
      <c r="E143" t="s">
        <v>3</v>
      </c>
      <c r="F143" t="s">
        <v>613</v>
      </c>
      <c r="G143" t="s">
        <v>80</v>
      </c>
      <c r="H143" t="s">
        <v>614</v>
      </c>
      <c r="I143" t="s">
        <v>80</v>
      </c>
    </row>
    <row r="144" spans="1:9" x14ac:dyDescent="0.35">
      <c r="A144">
        <v>2</v>
      </c>
      <c r="B144" t="s">
        <v>531</v>
      </c>
      <c r="C144" t="s">
        <v>532</v>
      </c>
      <c r="D144" t="s">
        <v>175</v>
      </c>
      <c r="E144" t="s">
        <v>533</v>
      </c>
      <c r="F144" t="s">
        <v>615</v>
      </c>
      <c r="G144" t="s">
        <v>80</v>
      </c>
      <c r="H144" t="s">
        <v>616</v>
      </c>
      <c r="I144" t="s">
        <v>80</v>
      </c>
    </row>
    <row r="145" spans="1:9" x14ac:dyDescent="0.35">
      <c r="A145">
        <v>3</v>
      </c>
      <c r="B145" t="s">
        <v>500</v>
      </c>
      <c r="C145" t="s">
        <v>501</v>
      </c>
      <c r="D145" t="s">
        <v>502</v>
      </c>
      <c r="E145" t="s">
        <v>3</v>
      </c>
      <c r="F145" t="s">
        <v>617</v>
      </c>
      <c r="G145" t="s">
        <v>5</v>
      </c>
      <c r="H145" t="s">
        <v>618</v>
      </c>
      <c r="I145" t="s">
        <v>50</v>
      </c>
    </row>
    <row r="146" spans="1:9" x14ac:dyDescent="0.35">
      <c r="A146">
        <v>4</v>
      </c>
      <c r="B146" t="s">
        <v>607</v>
      </c>
      <c r="C146" t="s">
        <v>608</v>
      </c>
      <c r="D146" t="s">
        <v>108</v>
      </c>
      <c r="E146" t="s">
        <v>3</v>
      </c>
      <c r="F146" t="s">
        <v>249</v>
      </c>
      <c r="G146" t="s">
        <v>80</v>
      </c>
      <c r="H146" t="s">
        <v>619</v>
      </c>
      <c r="I146" t="s">
        <v>80</v>
      </c>
    </row>
    <row r="147" spans="1:9" x14ac:dyDescent="0.35">
      <c r="A147">
        <v>5</v>
      </c>
      <c r="B147" t="s">
        <v>620</v>
      </c>
      <c r="C147" t="s">
        <v>128</v>
      </c>
      <c r="D147" t="s">
        <v>621</v>
      </c>
      <c r="E147" t="s">
        <v>26</v>
      </c>
      <c r="F147" t="s">
        <v>622</v>
      </c>
      <c r="G147" t="s">
        <v>210</v>
      </c>
      <c r="H147" t="s">
        <v>623</v>
      </c>
      <c r="I147" t="s">
        <v>270</v>
      </c>
    </row>
    <row r="148" spans="1:9" x14ac:dyDescent="0.35">
      <c r="A148">
        <v>6</v>
      </c>
      <c r="B148" t="s">
        <v>624</v>
      </c>
      <c r="C148" t="s">
        <v>625</v>
      </c>
      <c r="D148" t="s">
        <v>626</v>
      </c>
      <c r="E148" t="s">
        <v>156</v>
      </c>
      <c r="F148" t="s">
        <v>627</v>
      </c>
      <c r="G148" t="s">
        <v>80</v>
      </c>
      <c r="H148" t="s">
        <v>628</v>
      </c>
      <c r="I148" t="s">
        <v>80</v>
      </c>
    </row>
    <row r="149" spans="1:9" x14ac:dyDescent="0.35">
      <c r="A149">
        <v>7</v>
      </c>
      <c r="B149" t="s">
        <v>484</v>
      </c>
      <c r="C149" t="s">
        <v>485</v>
      </c>
      <c r="D149" t="s">
        <v>486</v>
      </c>
      <c r="E149" t="s">
        <v>26</v>
      </c>
      <c r="F149" t="s">
        <v>629</v>
      </c>
      <c r="G149" t="s">
        <v>80</v>
      </c>
      <c r="H149" t="s">
        <v>630</v>
      </c>
      <c r="I149" t="s">
        <v>80</v>
      </c>
    </row>
    <row r="150" spans="1:9" x14ac:dyDescent="0.35">
      <c r="A150">
        <v>8</v>
      </c>
      <c r="B150" t="s">
        <v>455</v>
      </c>
      <c r="C150" t="s">
        <v>128</v>
      </c>
      <c r="D150" t="s">
        <v>114</v>
      </c>
      <c r="E150" t="s">
        <v>256</v>
      </c>
      <c r="F150" t="s">
        <v>631</v>
      </c>
      <c r="G150" t="s">
        <v>190</v>
      </c>
      <c r="H150" t="s">
        <v>632</v>
      </c>
      <c r="I150" t="s">
        <v>275</v>
      </c>
    </row>
    <row r="151" spans="1:9" x14ac:dyDescent="0.35">
      <c r="A151">
        <v>9</v>
      </c>
      <c r="B151" t="s">
        <v>633</v>
      </c>
      <c r="C151" t="s">
        <v>634</v>
      </c>
      <c r="D151" t="s">
        <v>635</v>
      </c>
      <c r="E151" t="s">
        <v>26</v>
      </c>
      <c r="F151" t="s">
        <v>184</v>
      </c>
      <c r="G151" t="s">
        <v>636</v>
      </c>
      <c r="H151" t="s">
        <v>637</v>
      </c>
      <c r="I151" t="s">
        <v>152</v>
      </c>
    </row>
    <row r="152" spans="1:9" x14ac:dyDescent="0.35">
      <c r="A152">
        <v>10</v>
      </c>
      <c r="B152" t="s">
        <v>638</v>
      </c>
      <c r="C152" t="s">
        <v>1</v>
      </c>
      <c r="D152" t="s">
        <v>102</v>
      </c>
      <c r="E152" t="s">
        <v>256</v>
      </c>
      <c r="F152" t="s">
        <v>639</v>
      </c>
      <c r="G152" t="s">
        <v>80</v>
      </c>
      <c r="H152" t="s">
        <v>640</v>
      </c>
      <c r="I152" t="s">
        <v>80</v>
      </c>
    </row>
    <row r="153" spans="1:9" x14ac:dyDescent="0.35">
      <c r="A153">
        <v>11</v>
      </c>
      <c r="B153" t="s">
        <v>641</v>
      </c>
      <c r="C153" t="s">
        <v>39</v>
      </c>
      <c r="D153" t="s">
        <v>642</v>
      </c>
      <c r="E153" t="s">
        <v>3</v>
      </c>
      <c r="F153" t="s">
        <v>643</v>
      </c>
      <c r="G153" t="s">
        <v>432</v>
      </c>
      <c r="H153" t="s">
        <v>644</v>
      </c>
      <c r="I153" t="s">
        <v>69</v>
      </c>
    </row>
    <row r="154" spans="1:9" x14ac:dyDescent="0.35">
      <c r="A154">
        <v>12</v>
      </c>
      <c r="B154" t="s">
        <v>645</v>
      </c>
      <c r="C154" t="s">
        <v>1</v>
      </c>
      <c r="D154" t="s">
        <v>646</v>
      </c>
      <c r="E154" t="s">
        <v>3</v>
      </c>
      <c r="F154" t="s">
        <v>647</v>
      </c>
      <c r="G154" t="s">
        <v>80</v>
      </c>
      <c r="H154" t="s">
        <v>648</v>
      </c>
      <c r="I154" t="s">
        <v>80</v>
      </c>
    </row>
    <row r="155" spans="1:9" x14ac:dyDescent="0.35">
      <c r="A155">
        <v>13</v>
      </c>
      <c r="B155" t="s">
        <v>649</v>
      </c>
      <c r="C155" t="s">
        <v>187</v>
      </c>
      <c r="D155" t="s">
        <v>133</v>
      </c>
      <c r="E155" t="s">
        <v>3</v>
      </c>
      <c r="F155" t="s">
        <v>157</v>
      </c>
      <c r="G155" t="s">
        <v>35</v>
      </c>
      <c r="H155" t="s">
        <v>650</v>
      </c>
      <c r="I155" t="s">
        <v>63</v>
      </c>
    </row>
    <row r="156" spans="1:9" x14ac:dyDescent="0.35">
      <c r="A156">
        <v>14</v>
      </c>
      <c r="B156" t="s">
        <v>651</v>
      </c>
      <c r="C156" t="s">
        <v>128</v>
      </c>
      <c r="D156" t="s">
        <v>278</v>
      </c>
      <c r="E156" t="s">
        <v>26</v>
      </c>
      <c r="F156" t="s">
        <v>652</v>
      </c>
      <c r="G156" t="s">
        <v>5</v>
      </c>
      <c r="H156" t="s">
        <v>653</v>
      </c>
      <c r="I156" t="s">
        <v>37</v>
      </c>
    </row>
    <row r="157" spans="1:9" x14ac:dyDescent="0.35">
      <c r="A157">
        <v>15</v>
      </c>
      <c r="B157" t="s">
        <v>654</v>
      </c>
      <c r="C157" t="s">
        <v>46</v>
      </c>
      <c r="D157" t="s">
        <v>655</v>
      </c>
      <c r="E157" t="s">
        <v>3</v>
      </c>
      <c r="F157" t="s">
        <v>656</v>
      </c>
      <c r="G157" t="s">
        <v>80</v>
      </c>
      <c r="H157" t="s">
        <v>657</v>
      </c>
      <c r="I157" t="s">
        <v>80</v>
      </c>
    </row>
    <row r="158" spans="1:9" x14ac:dyDescent="0.35">
      <c r="A158">
        <v>16</v>
      </c>
      <c r="B158" t="s">
        <v>658</v>
      </c>
      <c r="C158" t="s">
        <v>282</v>
      </c>
      <c r="D158" t="s">
        <v>659</v>
      </c>
      <c r="E158" t="s">
        <v>3</v>
      </c>
      <c r="F158" t="s">
        <v>660</v>
      </c>
      <c r="G158" t="s">
        <v>80</v>
      </c>
      <c r="H158" t="s">
        <v>661</v>
      </c>
      <c r="I158" t="s">
        <v>80</v>
      </c>
    </row>
    <row r="159" spans="1:9" x14ac:dyDescent="0.35">
      <c r="A159">
        <v>17</v>
      </c>
      <c r="B159" t="s">
        <v>438</v>
      </c>
      <c r="C159" t="s">
        <v>24</v>
      </c>
      <c r="D159" t="s">
        <v>439</v>
      </c>
      <c r="E159" t="s">
        <v>3</v>
      </c>
      <c r="F159" t="s">
        <v>176</v>
      </c>
      <c r="G159" t="s">
        <v>80</v>
      </c>
      <c r="H159" t="s">
        <v>662</v>
      </c>
      <c r="I159" t="s">
        <v>80</v>
      </c>
    </row>
    <row r="160" spans="1:9" x14ac:dyDescent="0.35">
      <c r="A160">
        <v>18</v>
      </c>
      <c r="B160" t="s">
        <v>663</v>
      </c>
      <c r="C160" t="s">
        <v>1</v>
      </c>
      <c r="D160" t="s">
        <v>664</v>
      </c>
      <c r="E160" t="s">
        <v>3</v>
      </c>
      <c r="F160" t="s">
        <v>98</v>
      </c>
      <c r="G160" t="s">
        <v>80</v>
      </c>
      <c r="H160" t="s">
        <v>665</v>
      </c>
      <c r="I160" t="s">
        <v>80</v>
      </c>
    </row>
    <row r="161" spans="1:9" x14ac:dyDescent="0.35">
      <c r="A161">
        <v>19</v>
      </c>
      <c r="B161" t="s">
        <v>666</v>
      </c>
      <c r="C161" t="s">
        <v>667</v>
      </c>
      <c r="D161" t="s">
        <v>360</v>
      </c>
      <c r="E161" t="s">
        <v>156</v>
      </c>
      <c r="F161" t="s">
        <v>668</v>
      </c>
      <c r="G161" t="s">
        <v>80</v>
      </c>
      <c r="H161" t="s">
        <v>669</v>
      </c>
      <c r="I161" t="s">
        <v>80</v>
      </c>
    </row>
    <row r="162" spans="1:9" x14ac:dyDescent="0.35">
      <c r="A162">
        <v>0</v>
      </c>
      <c r="B162" t="s">
        <v>670</v>
      </c>
      <c r="C162" t="s">
        <v>671</v>
      </c>
      <c r="D162" t="s">
        <v>672</v>
      </c>
      <c r="E162" t="s">
        <v>156</v>
      </c>
      <c r="F162" t="s">
        <v>48</v>
      </c>
      <c r="G162" t="s">
        <v>80</v>
      </c>
      <c r="H162" t="s">
        <v>673</v>
      </c>
      <c r="I162" t="s">
        <v>80</v>
      </c>
    </row>
    <row r="163" spans="1:9" x14ac:dyDescent="0.35">
      <c r="A163">
        <v>1</v>
      </c>
      <c r="B163" t="s">
        <v>674</v>
      </c>
      <c r="C163" t="s">
        <v>675</v>
      </c>
      <c r="D163" t="s">
        <v>97</v>
      </c>
      <c r="E163" t="s">
        <v>26</v>
      </c>
      <c r="F163" t="s">
        <v>4</v>
      </c>
      <c r="G163" t="s">
        <v>80</v>
      </c>
      <c r="H163" t="s">
        <v>676</v>
      </c>
      <c r="I163" t="s">
        <v>80</v>
      </c>
    </row>
    <row r="164" spans="1:9" x14ac:dyDescent="0.35">
      <c r="A164">
        <v>2</v>
      </c>
      <c r="B164" t="s">
        <v>677</v>
      </c>
      <c r="C164" t="s">
        <v>678</v>
      </c>
      <c r="D164" t="s">
        <v>108</v>
      </c>
      <c r="E164" t="s">
        <v>26</v>
      </c>
      <c r="F164" t="s">
        <v>679</v>
      </c>
      <c r="G164" t="s">
        <v>80</v>
      </c>
      <c r="H164" t="s">
        <v>680</v>
      </c>
      <c r="I164" t="s">
        <v>80</v>
      </c>
    </row>
    <row r="165" spans="1:9" x14ac:dyDescent="0.35">
      <c r="A165">
        <v>3</v>
      </c>
      <c r="B165" t="s">
        <v>607</v>
      </c>
      <c r="C165" t="s">
        <v>608</v>
      </c>
      <c r="D165" t="s">
        <v>108</v>
      </c>
      <c r="E165" t="s">
        <v>3</v>
      </c>
      <c r="F165" t="s">
        <v>249</v>
      </c>
      <c r="G165" t="s">
        <v>80</v>
      </c>
      <c r="H165" t="s">
        <v>681</v>
      </c>
      <c r="I165" t="s">
        <v>80</v>
      </c>
    </row>
    <row r="166" spans="1:9" x14ac:dyDescent="0.35">
      <c r="A166">
        <v>4</v>
      </c>
      <c r="B166" t="s">
        <v>658</v>
      </c>
      <c r="C166" t="s">
        <v>282</v>
      </c>
      <c r="D166" t="s">
        <v>659</v>
      </c>
      <c r="E166" t="s">
        <v>3</v>
      </c>
      <c r="F166" t="s">
        <v>660</v>
      </c>
      <c r="G166" t="s">
        <v>80</v>
      </c>
      <c r="H166" t="s">
        <v>682</v>
      </c>
      <c r="I166" t="s">
        <v>80</v>
      </c>
    </row>
    <row r="167" spans="1:9" x14ac:dyDescent="0.35">
      <c r="A167">
        <v>5</v>
      </c>
      <c r="B167" t="s">
        <v>562</v>
      </c>
      <c r="C167" t="s">
        <v>522</v>
      </c>
      <c r="D167" t="s">
        <v>563</v>
      </c>
      <c r="E167" t="s">
        <v>26</v>
      </c>
      <c r="F167" t="s">
        <v>553</v>
      </c>
      <c r="G167" t="s">
        <v>80</v>
      </c>
      <c r="H167" t="s">
        <v>683</v>
      </c>
      <c r="I167" t="s">
        <v>80</v>
      </c>
    </row>
    <row r="168" spans="1:9" x14ac:dyDescent="0.35">
      <c r="A168">
        <v>6</v>
      </c>
      <c r="B168" t="s">
        <v>684</v>
      </c>
      <c r="C168" t="s">
        <v>405</v>
      </c>
      <c r="D168" t="s">
        <v>685</v>
      </c>
      <c r="E168" t="s">
        <v>3</v>
      </c>
      <c r="F168" t="s">
        <v>686</v>
      </c>
      <c r="G168" t="s">
        <v>80</v>
      </c>
      <c r="H168" t="s">
        <v>687</v>
      </c>
      <c r="I168" t="s">
        <v>80</v>
      </c>
    </row>
    <row r="169" spans="1:9" x14ac:dyDescent="0.35">
      <c r="A169">
        <v>7</v>
      </c>
      <c r="B169" t="s">
        <v>666</v>
      </c>
      <c r="C169" t="s">
        <v>667</v>
      </c>
      <c r="D169" t="s">
        <v>360</v>
      </c>
      <c r="E169" t="s">
        <v>156</v>
      </c>
      <c r="F169" t="s">
        <v>668</v>
      </c>
      <c r="G169" t="s">
        <v>80</v>
      </c>
      <c r="H169" t="s">
        <v>688</v>
      </c>
      <c r="I169" t="s">
        <v>80</v>
      </c>
    </row>
    <row r="170" spans="1:9" x14ac:dyDescent="0.35">
      <c r="A170">
        <v>8</v>
      </c>
      <c r="B170" t="s">
        <v>641</v>
      </c>
      <c r="C170" t="s">
        <v>39</v>
      </c>
      <c r="D170" t="s">
        <v>642</v>
      </c>
      <c r="E170" t="s">
        <v>3</v>
      </c>
      <c r="F170" t="s">
        <v>643</v>
      </c>
      <c r="G170" t="s">
        <v>432</v>
      </c>
      <c r="H170" t="s">
        <v>689</v>
      </c>
      <c r="I170" t="s">
        <v>69</v>
      </c>
    </row>
    <row r="171" spans="1:9" x14ac:dyDescent="0.35">
      <c r="A171">
        <v>9</v>
      </c>
      <c r="B171" t="s">
        <v>690</v>
      </c>
      <c r="C171" t="s">
        <v>691</v>
      </c>
      <c r="D171" t="s">
        <v>692</v>
      </c>
      <c r="E171" t="s">
        <v>26</v>
      </c>
      <c r="F171" t="s">
        <v>693</v>
      </c>
      <c r="G171" t="s">
        <v>80</v>
      </c>
      <c r="H171" t="s">
        <v>694</v>
      </c>
      <c r="I171" t="s">
        <v>80</v>
      </c>
    </row>
    <row r="172" spans="1:9" x14ac:dyDescent="0.35">
      <c r="A172">
        <v>10</v>
      </c>
      <c r="B172" t="s">
        <v>695</v>
      </c>
      <c r="C172" t="s">
        <v>696</v>
      </c>
      <c r="D172" t="s">
        <v>697</v>
      </c>
      <c r="E172" t="s">
        <v>156</v>
      </c>
      <c r="F172" t="s">
        <v>42</v>
      </c>
      <c r="G172" t="s">
        <v>80</v>
      </c>
      <c r="H172" t="s">
        <v>698</v>
      </c>
      <c r="I172" t="s">
        <v>80</v>
      </c>
    </row>
    <row r="173" spans="1:9" x14ac:dyDescent="0.35">
      <c r="A173">
        <v>11</v>
      </c>
      <c r="B173" t="s">
        <v>663</v>
      </c>
      <c r="C173" t="s">
        <v>1</v>
      </c>
      <c r="D173" t="s">
        <v>664</v>
      </c>
      <c r="E173" t="s">
        <v>3</v>
      </c>
      <c r="F173" t="s">
        <v>98</v>
      </c>
      <c r="G173" t="s">
        <v>80</v>
      </c>
      <c r="H173" t="s">
        <v>699</v>
      </c>
      <c r="I173" t="s">
        <v>80</v>
      </c>
    </row>
    <row r="174" spans="1:9" x14ac:dyDescent="0.35">
      <c r="A174">
        <v>12</v>
      </c>
      <c r="B174" t="s">
        <v>624</v>
      </c>
      <c r="C174" t="s">
        <v>625</v>
      </c>
      <c r="D174" t="s">
        <v>626</v>
      </c>
      <c r="E174" t="s">
        <v>156</v>
      </c>
      <c r="F174" t="s">
        <v>627</v>
      </c>
      <c r="G174" t="s">
        <v>80</v>
      </c>
      <c r="H174" t="s">
        <v>700</v>
      </c>
      <c r="I174" t="s">
        <v>80</v>
      </c>
    </row>
    <row r="175" spans="1:9" x14ac:dyDescent="0.35">
      <c r="A175">
        <v>13</v>
      </c>
      <c r="B175" t="s">
        <v>701</v>
      </c>
      <c r="C175" t="s">
        <v>702</v>
      </c>
      <c r="D175" t="s">
        <v>703</v>
      </c>
      <c r="E175" t="s">
        <v>26</v>
      </c>
      <c r="F175" t="s">
        <v>704</v>
      </c>
      <c r="G175" t="s">
        <v>67</v>
      </c>
      <c r="H175" t="s">
        <v>705</v>
      </c>
      <c r="I175" t="s">
        <v>69</v>
      </c>
    </row>
    <row r="176" spans="1:9" x14ac:dyDescent="0.35">
      <c r="A176">
        <v>14</v>
      </c>
      <c r="B176" t="s">
        <v>706</v>
      </c>
      <c r="C176" t="s">
        <v>707</v>
      </c>
      <c r="D176" t="s">
        <v>708</v>
      </c>
      <c r="E176" t="s">
        <v>11</v>
      </c>
      <c r="F176" t="s">
        <v>709</v>
      </c>
      <c r="G176" t="s">
        <v>80</v>
      </c>
      <c r="H176" t="s">
        <v>710</v>
      </c>
      <c r="I176" t="s">
        <v>80</v>
      </c>
    </row>
    <row r="177" spans="1:9" x14ac:dyDescent="0.35">
      <c r="A177">
        <v>15</v>
      </c>
      <c r="B177" t="s">
        <v>540</v>
      </c>
      <c r="C177" t="s">
        <v>541</v>
      </c>
      <c r="D177" t="s">
        <v>542</v>
      </c>
      <c r="E177" t="s">
        <v>26</v>
      </c>
      <c r="F177" t="s">
        <v>631</v>
      </c>
      <c r="G177" t="s">
        <v>80</v>
      </c>
      <c r="H177" t="s">
        <v>711</v>
      </c>
      <c r="I177" t="s">
        <v>80</v>
      </c>
    </row>
    <row r="178" spans="1:9" x14ac:dyDescent="0.35">
      <c r="A178">
        <v>16</v>
      </c>
      <c r="B178" t="s">
        <v>712</v>
      </c>
      <c r="C178" t="s">
        <v>713</v>
      </c>
      <c r="D178" t="s">
        <v>714</v>
      </c>
      <c r="E178" t="s">
        <v>26</v>
      </c>
      <c r="F178" t="s">
        <v>85</v>
      </c>
      <c r="G178" t="s">
        <v>80</v>
      </c>
      <c r="H178" t="s">
        <v>715</v>
      </c>
      <c r="I178" t="s">
        <v>80</v>
      </c>
    </row>
    <row r="179" spans="1:9" x14ac:dyDescent="0.35">
      <c r="A179">
        <v>17</v>
      </c>
      <c r="B179" t="s">
        <v>716</v>
      </c>
      <c r="C179" t="s">
        <v>717</v>
      </c>
      <c r="D179" t="s">
        <v>718</v>
      </c>
      <c r="E179" t="s">
        <v>78</v>
      </c>
      <c r="F179" t="s">
        <v>719</v>
      </c>
      <c r="G179" t="s">
        <v>110</v>
      </c>
      <c r="H179" t="s">
        <v>720</v>
      </c>
      <c r="I179" t="s">
        <v>44</v>
      </c>
    </row>
    <row r="180" spans="1:9" x14ac:dyDescent="0.35">
      <c r="A180">
        <v>18</v>
      </c>
      <c r="B180" t="s">
        <v>721</v>
      </c>
      <c r="C180" t="s">
        <v>1</v>
      </c>
      <c r="D180" t="s">
        <v>722</v>
      </c>
      <c r="E180" t="s">
        <v>3</v>
      </c>
      <c r="F180" t="s">
        <v>723</v>
      </c>
      <c r="G180" t="s">
        <v>5</v>
      </c>
      <c r="H180" t="s">
        <v>724</v>
      </c>
      <c r="I180" t="s">
        <v>37</v>
      </c>
    </row>
    <row r="181" spans="1:9" x14ac:dyDescent="0.35">
      <c r="A181">
        <v>19</v>
      </c>
      <c r="B181" t="s">
        <v>725</v>
      </c>
      <c r="C181" t="s">
        <v>183</v>
      </c>
      <c r="D181" t="s">
        <v>97</v>
      </c>
      <c r="E181" t="s">
        <v>26</v>
      </c>
      <c r="F181" t="s">
        <v>524</v>
      </c>
      <c r="G181" t="s">
        <v>80</v>
      </c>
      <c r="H181" t="s">
        <v>726</v>
      </c>
      <c r="I181" t="s">
        <v>80</v>
      </c>
    </row>
    <row r="182" spans="1:9" x14ac:dyDescent="0.35">
      <c r="A182">
        <v>0</v>
      </c>
      <c r="B182" t="s">
        <v>654</v>
      </c>
      <c r="C182" t="s">
        <v>46</v>
      </c>
      <c r="D182" t="s">
        <v>655</v>
      </c>
      <c r="E182" t="s">
        <v>3</v>
      </c>
      <c r="F182" t="s">
        <v>300</v>
      </c>
      <c r="G182" t="s">
        <v>80</v>
      </c>
      <c r="H182" t="s">
        <v>727</v>
      </c>
      <c r="I182" t="s">
        <v>80</v>
      </c>
    </row>
    <row r="183" spans="1:9" x14ac:dyDescent="0.35">
      <c r="A183">
        <v>1</v>
      </c>
      <c r="B183" t="s">
        <v>728</v>
      </c>
      <c r="C183" t="s">
        <v>729</v>
      </c>
      <c r="D183" t="s">
        <v>730</v>
      </c>
      <c r="E183" t="s">
        <v>3</v>
      </c>
      <c r="F183" t="s">
        <v>731</v>
      </c>
      <c r="G183" t="s">
        <v>199</v>
      </c>
      <c r="H183" t="s">
        <v>732</v>
      </c>
      <c r="I183" t="s">
        <v>152</v>
      </c>
    </row>
    <row r="184" spans="1:9" x14ac:dyDescent="0.35">
      <c r="A184">
        <v>2</v>
      </c>
      <c r="B184" t="s">
        <v>588</v>
      </c>
      <c r="C184" t="s">
        <v>469</v>
      </c>
      <c r="D184" t="s">
        <v>589</v>
      </c>
      <c r="E184" t="s">
        <v>3</v>
      </c>
      <c r="F184" t="s">
        <v>590</v>
      </c>
      <c r="G184" t="s">
        <v>35</v>
      </c>
      <c r="H184" t="s">
        <v>733</v>
      </c>
      <c r="I184" t="s">
        <v>69</v>
      </c>
    </row>
    <row r="185" spans="1:9" x14ac:dyDescent="0.35">
      <c r="A185">
        <v>3</v>
      </c>
      <c r="B185" t="s">
        <v>706</v>
      </c>
      <c r="C185" t="s">
        <v>707</v>
      </c>
      <c r="D185" t="s">
        <v>708</v>
      </c>
      <c r="E185" t="s">
        <v>11</v>
      </c>
      <c r="F185" t="s">
        <v>734</v>
      </c>
      <c r="G185" t="s">
        <v>80</v>
      </c>
      <c r="H185" t="s">
        <v>735</v>
      </c>
      <c r="I185" t="s">
        <v>80</v>
      </c>
    </row>
    <row r="186" spans="1:9" x14ac:dyDescent="0.35">
      <c r="A186">
        <v>4</v>
      </c>
      <c r="B186" t="s">
        <v>736</v>
      </c>
      <c r="C186" t="s">
        <v>372</v>
      </c>
      <c r="D186" t="s">
        <v>737</v>
      </c>
      <c r="E186" t="s">
        <v>3</v>
      </c>
      <c r="F186" t="s">
        <v>300</v>
      </c>
      <c r="G186" t="s">
        <v>538</v>
      </c>
      <c r="H186" t="s">
        <v>738</v>
      </c>
      <c r="I186" t="s">
        <v>252</v>
      </c>
    </row>
    <row r="187" spans="1:9" x14ac:dyDescent="0.35">
      <c r="A187">
        <v>5</v>
      </c>
      <c r="B187" t="s">
        <v>739</v>
      </c>
      <c r="C187" t="s">
        <v>1</v>
      </c>
      <c r="D187" t="s">
        <v>740</v>
      </c>
      <c r="E187" t="s">
        <v>3</v>
      </c>
      <c r="F187" t="s">
        <v>741</v>
      </c>
      <c r="G187" t="s">
        <v>80</v>
      </c>
      <c r="H187" t="s">
        <v>742</v>
      </c>
      <c r="I187" t="s">
        <v>80</v>
      </c>
    </row>
    <row r="188" spans="1:9" x14ac:dyDescent="0.35">
      <c r="A188">
        <v>6</v>
      </c>
      <c r="B188" t="s">
        <v>743</v>
      </c>
      <c r="C188" t="s">
        <v>1</v>
      </c>
      <c r="D188" t="s">
        <v>744</v>
      </c>
      <c r="E188" t="s">
        <v>3</v>
      </c>
      <c r="F188" t="s">
        <v>745</v>
      </c>
      <c r="G188" t="s">
        <v>80</v>
      </c>
      <c r="H188" t="s">
        <v>746</v>
      </c>
      <c r="I188" t="s">
        <v>80</v>
      </c>
    </row>
    <row r="189" spans="1:9" x14ac:dyDescent="0.35">
      <c r="A189">
        <v>7</v>
      </c>
      <c r="B189" t="s">
        <v>747</v>
      </c>
      <c r="C189" t="s">
        <v>179</v>
      </c>
      <c r="D189" t="s">
        <v>417</v>
      </c>
      <c r="E189" t="s">
        <v>256</v>
      </c>
      <c r="F189" t="s">
        <v>524</v>
      </c>
      <c r="G189" t="s">
        <v>748</v>
      </c>
      <c r="H189" t="s">
        <v>749</v>
      </c>
      <c r="I189" t="s">
        <v>252</v>
      </c>
    </row>
    <row r="190" spans="1:9" x14ac:dyDescent="0.35">
      <c r="A190">
        <v>8</v>
      </c>
      <c r="B190" t="s">
        <v>572</v>
      </c>
      <c r="C190" t="s">
        <v>546</v>
      </c>
      <c r="D190" t="s">
        <v>573</v>
      </c>
      <c r="E190" t="s">
        <v>3</v>
      </c>
      <c r="F190" t="s">
        <v>574</v>
      </c>
      <c r="G190" t="s">
        <v>5</v>
      </c>
      <c r="H190" t="s">
        <v>750</v>
      </c>
      <c r="I190" t="s">
        <v>50</v>
      </c>
    </row>
    <row r="191" spans="1:9" x14ac:dyDescent="0.35">
      <c r="A191">
        <v>9</v>
      </c>
      <c r="B191" t="s">
        <v>751</v>
      </c>
      <c r="C191" t="s">
        <v>207</v>
      </c>
      <c r="D191" t="s">
        <v>752</v>
      </c>
      <c r="E191" t="s">
        <v>149</v>
      </c>
      <c r="F191" t="s">
        <v>595</v>
      </c>
      <c r="G191" t="s">
        <v>80</v>
      </c>
      <c r="H191" t="s">
        <v>753</v>
      </c>
      <c r="I191" t="s">
        <v>80</v>
      </c>
    </row>
    <row r="192" spans="1:9" x14ac:dyDescent="0.35">
      <c r="A192">
        <v>10</v>
      </c>
      <c r="B192" t="s">
        <v>624</v>
      </c>
      <c r="C192" t="s">
        <v>625</v>
      </c>
      <c r="D192" t="s">
        <v>626</v>
      </c>
      <c r="E192" t="s">
        <v>156</v>
      </c>
      <c r="F192" t="s">
        <v>218</v>
      </c>
      <c r="G192" t="s">
        <v>80</v>
      </c>
      <c r="H192" t="s">
        <v>754</v>
      </c>
      <c r="I192" t="s">
        <v>80</v>
      </c>
    </row>
    <row r="193" spans="1:9" x14ac:dyDescent="0.35">
      <c r="A193">
        <v>11</v>
      </c>
      <c r="B193" t="s">
        <v>755</v>
      </c>
      <c r="C193" t="s">
        <v>756</v>
      </c>
      <c r="D193" t="s">
        <v>692</v>
      </c>
      <c r="E193" t="s">
        <v>149</v>
      </c>
      <c r="F193" t="s">
        <v>757</v>
      </c>
      <c r="G193" t="s">
        <v>80</v>
      </c>
      <c r="H193" t="s">
        <v>758</v>
      </c>
      <c r="I193" t="s">
        <v>80</v>
      </c>
    </row>
    <row r="194" spans="1:9" x14ac:dyDescent="0.35">
      <c r="A194">
        <v>12</v>
      </c>
      <c r="B194" t="s">
        <v>759</v>
      </c>
      <c r="C194" t="s">
        <v>354</v>
      </c>
      <c r="D194" t="s">
        <v>760</v>
      </c>
      <c r="E194" t="s">
        <v>3</v>
      </c>
      <c r="F194" t="s">
        <v>184</v>
      </c>
      <c r="G194" t="s">
        <v>761</v>
      </c>
      <c r="H194" t="s">
        <v>762</v>
      </c>
      <c r="I194" t="s">
        <v>63</v>
      </c>
    </row>
    <row r="195" spans="1:9" x14ac:dyDescent="0.35">
      <c r="A195">
        <v>13</v>
      </c>
      <c r="B195" t="s">
        <v>712</v>
      </c>
      <c r="C195" t="s">
        <v>713</v>
      </c>
      <c r="D195" t="s">
        <v>714</v>
      </c>
      <c r="E195" t="s">
        <v>26</v>
      </c>
      <c r="F195" t="s">
        <v>209</v>
      </c>
      <c r="G195" t="s">
        <v>80</v>
      </c>
      <c r="H195" t="s">
        <v>763</v>
      </c>
      <c r="I195" t="s">
        <v>80</v>
      </c>
    </row>
    <row r="196" spans="1:9" x14ac:dyDescent="0.35">
      <c r="A196">
        <v>14</v>
      </c>
      <c r="B196" t="s">
        <v>764</v>
      </c>
      <c r="C196" t="s">
        <v>765</v>
      </c>
      <c r="D196" t="s">
        <v>133</v>
      </c>
      <c r="E196" t="s">
        <v>11</v>
      </c>
      <c r="F196" t="s">
        <v>766</v>
      </c>
      <c r="G196" t="s">
        <v>80</v>
      </c>
      <c r="H196" t="s">
        <v>767</v>
      </c>
      <c r="I196" t="s">
        <v>80</v>
      </c>
    </row>
    <row r="197" spans="1:9" x14ac:dyDescent="0.35">
      <c r="A197">
        <v>15</v>
      </c>
      <c r="B197" t="s">
        <v>768</v>
      </c>
      <c r="C197" t="s">
        <v>46</v>
      </c>
      <c r="D197" t="s">
        <v>769</v>
      </c>
      <c r="E197" t="s">
        <v>26</v>
      </c>
      <c r="F197" t="s">
        <v>228</v>
      </c>
      <c r="G197" t="s">
        <v>80</v>
      </c>
      <c r="H197" t="s">
        <v>770</v>
      </c>
      <c r="I197" t="s">
        <v>80</v>
      </c>
    </row>
    <row r="198" spans="1:9" x14ac:dyDescent="0.35">
      <c r="A198">
        <v>16</v>
      </c>
      <c r="B198" t="s">
        <v>771</v>
      </c>
      <c r="C198" t="s">
        <v>1</v>
      </c>
      <c r="D198" t="s">
        <v>772</v>
      </c>
      <c r="E198" t="s">
        <v>3</v>
      </c>
      <c r="F198" t="s">
        <v>228</v>
      </c>
      <c r="G198" t="s">
        <v>80</v>
      </c>
      <c r="H198" t="s">
        <v>773</v>
      </c>
      <c r="I198" t="s">
        <v>80</v>
      </c>
    </row>
    <row r="199" spans="1:9" x14ac:dyDescent="0.35">
      <c r="A199">
        <v>17</v>
      </c>
      <c r="B199" t="s">
        <v>774</v>
      </c>
      <c r="C199" t="s">
        <v>775</v>
      </c>
      <c r="D199" t="s">
        <v>40</v>
      </c>
      <c r="E199" t="s">
        <v>3</v>
      </c>
      <c r="F199" t="s">
        <v>27</v>
      </c>
      <c r="G199" t="s">
        <v>80</v>
      </c>
      <c r="H199" t="s">
        <v>776</v>
      </c>
      <c r="I199" t="s">
        <v>80</v>
      </c>
    </row>
    <row r="200" spans="1:9" x14ac:dyDescent="0.35">
      <c r="A200">
        <v>18</v>
      </c>
      <c r="B200" t="s">
        <v>777</v>
      </c>
      <c r="C200" t="s">
        <v>506</v>
      </c>
      <c r="D200" t="s">
        <v>778</v>
      </c>
      <c r="E200" t="s">
        <v>3</v>
      </c>
      <c r="F200" t="s">
        <v>779</v>
      </c>
      <c r="G200" t="s">
        <v>80</v>
      </c>
      <c r="H200" t="s">
        <v>780</v>
      </c>
      <c r="I200" t="s">
        <v>80</v>
      </c>
    </row>
    <row r="201" spans="1:9" x14ac:dyDescent="0.35">
      <c r="A201">
        <v>19</v>
      </c>
      <c r="B201" t="s">
        <v>701</v>
      </c>
      <c r="C201" t="s">
        <v>702</v>
      </c>
      <c r="D201" t="s">
        <v>703</v>
      </c>
      <c r="E201" t="s">
        <v>26</v>
      </c>
      <c r="F201" t="s">
        <v>213</v>
      </c>
      <c r="G201" t="s">
        <v>67</v>
      </c>
      <c r="H201" t="s">
        <v>781</v>
      </c>
      <c r="I201" t="s">
        <v>69</v>
      </c>
    </row>
    <row r="202" spans="1:9" x14ac:dyDescent="0.35">
      <c r="A202">
        <v>0</v>
      </c>
      <c r="B202" t="s">
        <v>782</v>
      </c>
      <c r="C202" t="s">
        <v>187</v>
      </c>
      <c r="D202" t="s">
        <v>528</v>
      </c>
      <c r="E202" t="s">
        <v>3</v>
      </c>
      <c r="F202" t="s">
        <v>639</v>
      </c>
      <c r="G202" t="s">
        <v>80</v>
      </c>
      <c r="H202" t="s">
        <v>783</v>
      </c>
      <c r="I202" t="s">
        <v>80</v>
      </c>
    </row>
    <row r="203" spans="1:9" x14ac:dyDescent="0.35">
      <c r="A203">
        <v>1</v>
      </c>
      <c r="B203" t="s">
        <v>777</v>
      </c>
      <c r="C203" t="s">
        <v>506</v>
      </c>
      <c r="D203" t="s">
        <v>778</v>
      </c>
      <c r="E203" t="s">
        <v>3</v>
      </c>
      <c r="F203" t="s">
        <v>515</v>
      </c>
      <c r="G203" t="s">
        <v>80</v>
      </c>
      <c r="H203" t="s">
        <v>784</v>
      </c>
      <c r="I203" t="s">
        <v>80</v>
      </c>
    </row>
    <row r="204" spans="1:9" x14ac:dyDescent="0.35">
      <c r="A204">
        <v>2</v>
      </c>
      <c r="B204" t="s">
        <v>785</v>
      </c>
      <c r="C204" t="s">
        <v>1</v>
      </c>
      <c r="D204" t="s">
        <v>287</v>
      </c>
      <c r="E204" t="s">
        <v>3</v>
      </c>
      <c r="F204" t="s">
        <v>4</v>
      </c>
      <c r="G204" t="s">
        <v>80</v>
      </c>
      <c r="H204" t="s">
        <v>786</v>
      </c>
      <c r="I204" t="s">
        <v>80</v>
      </c>
    </row>
    <row r="205" spans="1:9" x14ac:dyDescent="0.35">
      <c r="A205">
        <v>3</v>
      </c>
      <c r="B205" t="s">
        <v>787</v>
      </c>
      <c r="C205" t="s">
        <v>788</v>
      </c>
      <c r="D205" t="s">
        <v>789</v>
      </c>
      <c r="E205" t="s">
        <v>3</v>
      </c>
      <c r="F205" t="s">
        <v>656</v>
      </c>
      <c r="G205" t="s">
        <v>80</v>
      </c>
      <c r="H205" t="s">
        <v>790</v>
      </c>
      <c r="I205" t="s">
        <v>80</v>
      </c>
    </row>
    <row r="206" spans="1:9" x14ac:dyDescent="0.35">
      <c r="A206">
        <v>4</v>
      </c>
      <c r="B206" t="s">
        <v>791</v>
      </c>
      <c r="C206" t="s">
        <v>792</v>
      </c>
      <c r="D206" t="s">
        <v>793</v>
      </c>
      <c r="E206" t="s">
        <v>41</v>
      </c>
      <c r="F206" t="s">
        <v>794</v>
      </c>
      <c r="G206" t="s">
        <v>795</v>
      </c>
      <c r="H206" t="s">
        <v>796</v>
      </c>
      <c r="I206" t="s">
        <v>126</v>
      </c>
    </row>
    <row r="207" spans="1:9" x14ac:dyDescent="0.35">
      <c r="A207">
        <v>5</v>
      </c>
      <c r="B207" t="s">
        <v>797</v>
      </c>
      <c r="C207" t="s">
        <v>798</v>
      </c>
      <c r="D207" t="s">
        <v>799</v>
      </c>
      <c r="E207" t="s">
        <v>78</v>
      </c>
      <c r="F207" t="s">
        <v>176</v>
      </c>
      <c r="G207" t="s">
        <v>35</v>
      </c>
      <c r="H207" t="s">
        <v>800</v>
      </c>
      <c r="I207" t="s">
        <v>44</v>
      </c>
    </row>
    <row r="208" spans="1:9" x14ac:dyDescent="0.35">
      <c r="A208">
        <v>6</v>
      </c>
      <c r="B208" t="s">
        <v>801</v>
      </c>
      <c r="C208" t="s">
        <v>802</v>
      </c>
      <c r="D208" t="s">
        <v>621</v>
      </c>
      <c r="E208" t="s">
        <v>26</v>
      </c>
      <c r="F208" t="s">
        <v>656</v>
      </c>
      <c r="G208" t="s">
        <v>80</v>
      </c>
      <c r="H208" t="s">
        <v>803</v>
      </c>
      <c r="I208" t="s">
        <v>80</v>
      </c>
    </row>
    <row r="209" spans="1:9" x14ac:dyDescent="0.35">
      <c r="A209">
        <v>7</v>
      </c>
      <c r="B209" t="s">
        <v>804</v>
      </c>
      <c r="C209" t="s">
        <v>216</v>
      </c>
      <c r="D209" t="s">
        <v>805</v>
      </c>
      <c r="E209" t="s">
        <v>156</v>
      </c>
      <c r="F209" t="s">
        <v>443</v>
      </c>
      <c r="G209" t="s">
        <v>80</v>
      </c>
      <c r="H209" t="s">
        <v>806</v>
      </c>
      <c r="I209" t="s">
        <v>80</v>
      </c>
    </row>
    <row r="210" spans="1:9" x14ac:dyDescent="0.35">
      <c r="A210">
        <v>8</v>
      </c>
      <c r="B210" t="s">
        <v>807</v>
      </c>
      <c r="C210" t="s">
        <v>101</v>
      </c>
      <c r="D210" t="s">
        <v>808</v>
      </c>
      <c r="E210" t="s">
        <v>26</v>
      </c>
      <c r="F210" t="s">
        <v>631</v>
      </c>
      <c r="G210" t="s">
        <v>330</v>
      </c>
      <c r="H210" t="s">
        <v>809</v>
      </c>
      <c r="I210" t="s">
        <v>44</v>
      </c>
    </row>
    <row r="211" spans="1:9" x14ac:dyDescent="0.35">
      <c r="A211">
        <v>9</v>
      </c>
      <c r="B211" t="s">
        <v>774</v>
      </c>
      <c r="C211" t="s">
        <v>775</v>
      </c>
      <c r="D211" t="s">
        <v>40</v>
      </c>
      <c r="E211" t="s">
        <v>3</v>
      </c>
      <c r="F211" t="s">
        <v>27</v>
      </c>
      <c r="G211" t="s">
        <v>80</v>
      </c>
      <c r="H211" t="s">
        <v>810</v>
      </c>
      <c r="I211" t="s">
        <v>80</v>
      </c>
    </row>
    <row r="212" spans="1:9" x14ac:dyDescent="0.35">
      <c r="A212">
        <v>10</v>
      </c>
      <c r="B212" t="s">
        <v>811</v>
      </c>
      <c r="C212" t="s">
        <v>1</v>
      </c>
      <c r="D212" t="s">
        <v>175</v>
      </c>
      <c r="E212" t="s">
        <v>3</v>
      </c>
      <c r="F212" t="s">
        <v>812</v>
      </c>
      <c r="G212" t="s">
        <v>80</v>
      </c>
      <c r="H212" t="s">
        <v>813</v>
      </c>
      <c r="I212" t="s">
        <v>80</v>
      </c>
    </row>
    <row r="213" spans="1:9" x14ac:dyDescent="0.35">
      <c r="A213">
        <v>11</v>
      </c>
      <c r="B213" t="s">
        <v>814</v>
      </c>
      <c r="C213" t="s">
        <v>815</v>
      </c>
      <c r="D213" t="s">
        <v>333</v>
      </c>
      <c r="E213" t="s">
        <v>26</v>
      </c>
      <c r="F213" t="s">
        <v>595</v>
      </c>
      <c r="G213" t="s">
        <v>110</v>
      </c>
      <c r="H213" t="s">
        <v>816</v>
      </c>
      <c r="I213" t="s">
        <v>44</v>
      </c>
    </row>
    <row r="214" spans="1:9" x14ac:dyDescent="0.35">
      <c r="A214">
        <v>12</v>
      </c>
      <c r="B214" t="s">
        <v>581</v>
      </c>
      <c r="C214" t="s">
        <v>577</v>
      </c>
      <c r="D214" t="s">
        <v>582</v>
      </c>
      <c r="E214" t="s">
        <v>11</v>
      </c>
      <c r="F214" t="s">
        <v>817</v>
      </c>
      <c r="G214" t="s">
        <v>80</v>
      </c>
      <c r="H214" t="s">
        <v>818</v>
      </c>
      <c r="I214" t="s">
        <v>80</v>
      </c>
    </row>
    <row r="215" spans="1:9" x14ac:dyDescent="0.35">
      <c r="A215">
        <v>13</v>
      </c>
      <c r="B215" t="s">
        <v>819</v>
      </c>
      <c r="C215" t="s">
        <v>820</v>
      </c>
      <c r="D215" t="s">
        <v>821</v>
      </c>
      <c r="E215" t="s">
        <v>26</v>
      </c>
      <c r="F215" t="s">
        <v>822</v>
      </c>
      <c r="G215" t="s">
        <v>80</v>
      </c>
      <c r="H215" t="s">
        <v>823</v>
      </c>
      <c r="I215" t="s">
        <v>80</v>
      </c>
    </row>
    <row r="216" spans="1:9" x14ac:dyDescent="0.35">
      <c r="A216">
        <v>14</v>
      </c>
      <c r="B216" t="s">
        <v>824</v>
      </c>
      <c r="C216" t="s">
        <v>506</v>
      </c>
      <c r="D216" t="s">
        <v>825</v>
      </c>
      <c r="E216" t="s">
        <v>26</v>
      </c>
      <c r="F216" t="s">
        <v>471</v>
      </c>
      <c r="G216" t="s">
        <v>80</v>
      </c>
      <c r="H216" t="s">
        <v>826</v>
      </c>
      <c r="I216" t="s">
        <v>80</v>
      </c>
    </row>
    <row r="217" spans="1:9" x14ac:dyDescent="0.35">
      <c r="A217">
        <v>15</v>
      </c>
      <c r="B217" t="s">
        <v>827</v>
      </c>
      <c r="C217" t="s">
        <v>828</v>
      </c>
      <c r="D217" t="s">
        <v>829</v>
      </c>
      <c r="E217" t="s">
        <v>26</v>
      </c>
      <c r="F217" t="s">
        <v>249</v>
      </c>
      <c r="G217" t="s">
        <v>830</v>
      </c>
      <c r="H217" t="s">
        <v>831</v>
      </c>
      <c r="I217" t="s">
        <v>50</v>
      </c>
    </row>
    <row r="218" spans="1:9" x14ac:dyDescent="0.35">
      <c r="A218">
        <v>16</v>
      </c>
      <c r="B218" t="s">
        <v>832</v>
      </c>
      <c r="C218" t="s">
        <v>833</v>
      </c>
      <c r="D218" t="s">
        <v>664</v>
      </c>
      <c r="E218" t="s">
        <v>26</v>
      </c>
      <c r="F218" t="s">
        <v>157</v>
      </c>
      <c r="G218" t="s">
        <v>80</v>
      </c>
      <c r="H218" t="s">
        <v>834</v>
      </c>
      <c r="I218" t="s">
        <v>80</v>
      </c>
    </row>
    <row r="219" spans="1:9" x14ac:dyDescent="0.35">
      <c r="A219">
        <v>17</v>
      </c>
      <c r="B219" t="s">
        <v>835</v>
      </c>
      <c r="C219" t="s">
        <v>836</v>
      </c>
      <c r="D219" t="s">
        <v>837</v>
      </c>
      <c r="E219" t="s">
        <v>26</v>
      </c>
      <c r="F219" t="s">
        <v>838</v>
      </c>
      <c r="G219" t="s">
        <v>839</v>
      </c>
      <c r="H219" t="s">
        <v>840</v>
      </c>
      <c r="I219" t="s">
        <v>841</v>
      </c>
    </row>
    <row r="220" spans="1:9" x14ac:dyDescent="0.35">
      <c r="A220">
        <v>18</v>
      </c>
      <c r="B220" t="s">
        <v>842</v>
      </c>
      <c r="C220" t="s">
        <v>1</v>
      </c>
      <c r="D220" t="s">
        <v>2</v>
      </c>
      <c r="E220" t="s">
        <v>26</v>
      </c>
      <c r="F220" t="s">
        <v>85</v>
      </c>
      <c r="G220" t="s">
        <v>80</v>
      </c>
      <c r="H220" t="s">
        <v>843</v>
      </c>
      <c r="I220" t="s">
        <v>80</v>
      </c>
    </row>
    <row r="221" spans="1:9" x14ac:dyDescent="0.35">
      <c r="A221">
        <v>19</v>
      </c>
      <c r="B221" t="s">
        <v>844</v>
      </c>
      <c r="C221" t="s">
        <v>405</v>
      </c>
      <c r="D221" t="s">
        <v>845</v>
      </c>
      <c r="E221" t="s">
        <v>26</v>
      </c>
      <c r="F221" t="s">
        <v>157</v>
      </c>
      <c r="G221" t="s">
        <v>80</v>
      </c>
      <c r="H221" t="s">
        <v>846</v>
      </c>
      <c r="I221" t="s">
        <v>80</v>
      </c>
    </row>
    <row r="222" spans="1:9" x14ac:dyDescent="0.35">
      <c r="A222">
        <v>0</v>
      </c>
      <c r="B222" t="s">
        <v>847</v>
      </c>
      <c r="C222" t="s">
        <v>848</v>
      </c>
      <c r="D222" t="s">
        <v>133</v>
      </c>
      <c r="E222" t="s">
        <v>3</v>
      </c>
      <c r="F222" t="s">
        <v>12</v>
      </c>
      <c r="G222" t="s">
        <v>80</v>
      </c>
      <c r="H222" t="s">
        <v>849</v>
      </c>
      <c r="I222" t="s">
        <v>80</v>
      </c>
    </row>
    <row r="223" spans="1:9" x14ac:dyDescent="0.35">
      <c r="A223">
        <v>1</v>
      </c>
      <c r="B223" t="s">
        <v>850</v>
      </c>
      <c r="C223" t="s">
        <v>405</v>
      </c>
      <c r="D223" t="s">
        <v>851</v>
      </c>
      <c r="E223" t="s">
        <v>26</v>
      </c>
      <c r="F223" t="s">
        <v>822</v>
      </c>
      <c r="G223" t="s">
        <v>80</v>
      </c>
      <c r="H223" t="s">
        <v>852</v>
      </c>
      <c r="I223" t="s">
        <v>80</v>
      </c>
    </row>
    <row r="224" spans="1:9" x14ac:dyDescent="0.35">
      <c r="A224">
        <v>2</v>
      </c>
      <c r="B224" t="s">
        <v>853</v>
      </c>
      <c r="C224" t="s">
        <v>1</v>
      </c>
      <c r="D224" t="s">
        <v>854</v>
      </c>
      <c r="E224" t="s">
        <v>3</v>
      </c>
      <c r="F224" t="s">
        <v>351</v>
      </c>
      <c r="G224" t="s">
        <v>80</v>
      </c>
      <c r="H224" t="s">
        <v>855</v>
      </c>
      <c r="I224" t="s">
        <v>80</v>
      </c>
    </row>
    <row r="225" spans="1:9" x14ac:dyDescent="0.35">
      <c r="A225">
        <v>3</v>
      </c>
      <c r="B225" t="s">
        <v>856</v>
      </c>
      <c r="C225" t="s">
        <v>101</v>
      </c>
      <c r="D225" t="s">
        <v>857</v>
      </c>
      <c r="E225" t="s">
        <v>3</v>
      </c>
      <c r="F225" t="s">
        <v>189</v>
      </c>
      <c r="G225" t="s">
        <v>80</v>
      </c>
      <c r="H225" t="s">
        <v>858</v>
      </c>
      <c r="I225" t="s">
        <v>80</v>
      </c>
    </row>
    <row r="226" spans="1:9" x14ac:dyDescent="0.35">
      <c r="A226">
        <v>4</v>
      </c>
      <c r="B226" t="s">
        <v>859</v>
      </c>
      <c r="C226" t="s">
        <v>765</v>
      </c>
      <c r="D226" t="s">
        <v>860</v>
      </c>
      <c r="E226" t="s">
        <v>26</v>
      </c>
      <c r="F226" t="s">
        <v>4</v>
      </c>
      <c r="G226" t="s">
        <v>80</v>
      </c>
      <c r="H226" t="s">
        <v>861</v>
      </c>
      <c r="I226" t="s">
        <v>80</v>
      </c>
    </row>
    <row r="227" spans="1:9" x14ac:dyDescent="0.35">
      <c r="A227">
        <v>5</v>
      </c>
      <c r="B227" t="s">
        <v>862</v>
      </c>
      <c r="C227" t="s">
        <v>1</v>
      </c>
      <c r="D227" t="s">
        <v>863</v>
      </c>
      <c r="E227" t="s">
        <v>3</v>
      </c>
      <c r="F227" t="s">
        <v>189</v>
      </c>
      <c r="G227" t="s">
        <v>80</v>
      </c>
      <c r="H227" t="s">
        <v>864</v>
      </c>
      <c r="I227" t="s">
        <v>80</v>
      </c>
    </row>
    <row r="228" spans="1:9" x14ac:dyDescent="0.35">
      <c r="A228">
        <v>6</v>
      </c>
      <c r="B228" t="s">
        <v>865</v>
      </c>
      <c r="C228" t="s">
        <v>866</v>
      </c>
      <c r="D228" t="s">
        <v>867</v>
      </c>
      <c r="E228" t="s">
        <v>3</v>
      </c>
      <c r="F228" t="s">
        <v>12</v>
      </c>
      <c r="G228" t="s">
        <v>80</v>
      </c>
      <c r="H228" t="s">
        <v>868</v>
      </c>
      <c r="I228" t="s">
        <v>80</v>
      </c>
    </row>
    <row r="229" spans="1:9" x14ac:dyDescent="0.35">
      <c r="A229">
        <v>7</v>
      </c>
      <c r="B229" t="s">
        <v>835</v>
      </c>
      <c r="C229" t="s">
        <v>836</v>
      </c>
      <c r="D229" t="s">
        <v>837</v>
      </c>
      <c r="E229" t="s">
        <v>26</v>
      </c>
      <c r="F229" t="s">
        <v>838</v>
      </c>
      <c r="G229" t="s">
        <v>839</v>
      </c>
      <c r="H229" t="s">
        <v>869</v>
      </c>
      <c r="I229" t="s">
        <v>841</v>
      </c>
    </row>
    <row r="230" spans="1:9" x14ac:dyDescent="0.35">
      <c r="A230">
        <v>8</v>
      </c>
      <c r="B230" t="s">
        <v>870</v>
      </c>
      <c r="C230" t="s">
        <v>568</v>
      </c>
      <c r="D230" t="s">
        <v>114</v>
      </c>
      <c r="E230" t="s">
        <v>3</v>
      </c>
      <c r="F230" t="s">
        <v>189</v>
      </c>
      <c r="G230" t="s">
        <v>80</v>
      </c>
      <c r="H230" t="s">
        <v>871</v>
      </c>
      <c r="I230" t="s">
        <v>80</v>
      </c>
    </row>
    <row r="231" spans="1:9" x14ac:dyDescent="0.35">
      <c r="A231">
        <v>9</v>
      </c>
      <c r="B231" t="s">
        <v>872</v>
      </c>
      <c r="C231" t="s">
        <v>341</v>
      </c>
      <c r="D231" t="s">
        <v>133</v>
      </c>
      <c r="E231" t="s">
        <v>26</v>
      </c>
      <c r="F231" t="s">
        <v>873</v>
      </c>
      <c r="G231" t="s">
        <v>311</v>
      </c>
      <c r="H231" t="s">
        <v>874</v>
      </c>
      <c r="I231" t="s">
        <v>313</v>
      </c>
    </row>
    <row r="232" spans="1:9" x14ac:dyDescent="0.35">
      <c r="A232">
        <v>10</v>
      </c>
      <c r="B232" t="s">
        <v>875</v>
      </c>
      <c r="C232" t="s">
        <v>876</v>
      </c>
      <c r="D232" t="s">
        <v>97</v>
      </c>
      <c r="E232" t="s">
        <v>26</v>
      </c>
      <c r="F232" t="s">
        <v>679</v>
      </c>
      <c r="G232" t="s">
        <v>80</v>
      </c>
      <c r="H232" t="s">
        <v>877</v>
      </c>
      <c r="I232" t="s">
        <v>80</v>
      </c>
    </row>
    <row r="233" spans="1:9" x14ac:dyDescent="0.35">
      <c r="A233">
        <v>11</v>
      </c>
      <c r="B233" t="s">
        <v>878</v>
      </c>
      <c r="C233" t="s">
        <v>879</v>
      </c>
      <c r="D233" t="s">
        <v>880</v>
      </c>
      <c r="E233" t="s">
        <v>26</v>
      </c>
      <c r="F233" t="s">
        <v>704</v>
      </c>
      <c r="G233" t="s">
        <v>80</v>
      </c>
      <c r="H233" t="s">
        <v>881</v>
      </c>
      <c r="I233" t="s">
        <v>80</v>
      </c>
    </row>
    <row r="234" spans="1:9" x14ac:dyDescent="0.35">
      <c r="A234">
        <v>12</v>
      </c>
      <c r="B234" t="s">
        <v>882</v>
      </c>
      <c r="C234" t="s">
        <v>303</v>
      </c>
      <c r="D234" t="s">
        <v>97</v>
      </c>
      <c r="E234" t="s">
        <v>26</v>
      </c>
      <c r="F234" t="s">
        <v>883</v>
      </c>
      <c r="G234" t="s">
        <v>311</v>
      </c>
      <c r="H234" t="s">
        <v>884</v>
      </c>
      <c r="I234" t="s">
        <v>313</v>
      </c>
    </row>
    <row r="235" spans="1:9" x14ac:dyDescent="0.35">
      <c r="A235">
        <v>13</v>
      </c>
      <c r="B235" t="s">
        <v>885</v>
      </c>
      <c r="C235" t="s">
        <v>39</v>
      </c>
      <c r="D235" t="s">
        <v>84</v>
      </c>
      <c r="E235" t="s">
        <v>26</v>
      </c>
      <c r="F235" t="s">
        <v>668</v>
      </c>
      <c r="G235" t="s">
        <v>80</v>
      </c>
      <c r="H235" t="s">
        <v>886</v>
      </c>
      <c r="I235" t="s">
        <v>80</v>
      </c>
    </row>
    <row r="236" spans="1:9" x14ac:dyDescent="0.35">
      <c r="A236">
        <v>14</v>
      </c>
      <c r="B236" t="s">
        <v>887</v>
      </c>
      <c r="C236" t="s">
        <v>888</v>
      </c>
      <c r="D236" t="s">
        <v>714</v>
      </c>
      <c r="E236" t="s">
        <v>149</v>
      </c>
      <c r="F236" t="s">
        <v>686</v>
      </c>
      <c r="G236" t="s">
        <v>80</v>
      </c>
      <c r="H236" t="s">
        <v>889</v>
      </c>
      <c r="I236" t="s">
        <v>80</v>
      </c>
    </row>
    <row r="237" spans="1:9" x14ac:dyDescent="0.35">
      <c r="A237">
        <v>15</v>
      </c>
      <c r="B237" t="s">
        <v>592</v>
      </c>
      <c r="C237" t="s">
        <v>593</v>
      </c>
      <c r="D237" t="s">
        <v>594</v>
      </c>
      <c r="E237" t="s">
        <v>11</v>
      </c>
      <c r="F237" t="s">
        <v>143</v>
      </c>
      <c r="G237" t="s">
        <v>80</v>
      </c>
      <c r="H237" t="s">
        <v>890</v>
      </c>
      <c r="I237" t="s">
        <v>80</v>
      </c>
    </row>
    <row r="238" spans="1:9" x14ac:dyDescent="0.35">
      <c r="A238">
        <v>16</v>
      </c>
      <c r="B238" t="s">
        <v>891</v>
      </c>
      <c r="C238" t="s">
        <v>128</v>
      </c>
      <c r="D238" t="s">
        <v>892</v>
      </c>
      <c r="E238" t="s">
        <v>26</v>
      </c>
      <c r="F238" t="s">
        <v>893</v>
      </c>
      <c r="G238" t="s">
        <v>80</v>
      </c>
      <c r="H238" t="s">
        <v>894</v>
      </c>
      <c r="I238" t="s">
        <v>80</v>
      </c>
    </row>
    <row r="239" spans="1:9" x14ac:dyDescent="0.35">
      <c r="A239">
        <v>17</v>
      </c>
      <c r="B239" t="s">
        <v>782</v>
      </c>
      <c r="C239" t="s">
        <v>187</v>
      </c>
      <c r="D239" t="s">
        <v>528</v>
      </c>
      <c r="E239" t="s">
        <v>3</v>
      </c>
      <c r="F239" t="s">
        <v>639</v>
      </c>
      <c r="G239" t="s">
        <v>80</v>
      </c>
      <c r="H239" t="s">
        <v>895</v>
      </c>
      <c r="I239" t="s">
        <v>80</v>
      </c>
    </row>
    <row r="240" spans="1:9" x14ac:dyDescent="0.35">
      <c r="A240">
        <v>18</v>
      </c>
      <c r="B240" t="s">
        <v>755</v>
      </c>
      <c r="C240" t="s">
        <v>756</v>
      </c>
      <c r="D240" t="s">
        <v>692</v>
      </c>
      <c r="E240" t="s">
        <v>149</v>
      </c>
      <c r="F240" t="s">
        <v>184</v>
      </c>
      <c r="G240" t="s">
        <v>80</v>
      </c>
      <c r="H240" t="s">
        <v>896</v>
      </c>
      <c r="I240" t="s">
        <v>80</v>
      </c>
    </row>
    <row r="241" spans="1:9" x14ac:dyDescent="0.35">
      <c r="A241">
        <v>19</v>
      </c>
      <c r="B241" t="s">
        <v>572</v>
      </c>
      <c r="C241" t="s">
        <v>546</v>
      </c>
      <c r="D241" t="s">
        <v>573</v>
      </c>
      <c r="E241" t="s">
        <v>3</v>
      </c>
      <c r="F241" t="s">
        <v>897</v>
      </c>
      <c r="G241" t="s">
        <v>5</v>
      </c>
      <c r="H241" t="s">
        <v>898</v>
      </c>
      <c r="I241" t="s">
        <v>50</v>
      </c>
    </row>
    <row r="242" spans="1:9" x14ac:dyDescent="0.35">
      <c r="A242">
        <v>0</v>
      </c>
      <c r="B242" t="s">
        <v>899</v>
      </c>
      <c r="C242" t="s">
        <v>1</v>
      </c>
      <c r="D242" t="s">
        <v>573</v>
      </c>
      <c r="E242" t="s">
        <v>3</v>
      </c>
      <c r="F242" t="s">
        <v>109</v>
      </c>
      <c r="G242" t="s">
        <v>80</v>
      </c>
      <c r="H242" t="s">
        <v>900</v>
      </c>
      <c r="I242" t="s">
        <v>80</v>
      </c>
    </row>
    <row r="243" spans="1:9" x14ac:dyDescent="0.35">
      <c r="A243">
        <v>1</v>
      </c>
      <c r="B243" t="s">
        <v>901</v>
      </c>
      <c r="C243" t="s">
        <v>1</v>
      </c>
      <c r="D243" t="s">
        <v>121</v>
      </c>
      <c r="E243" t="s">
        <v>26</v>
      </c>
      <c r="F243" t="s">
        <v>627</v>
      </c>
      <c r="G243" t="s">
        <v>80</v>
      </c>
      <c r="H243" t="s">
        <v>902</v>
      </c>
      <c r="I243" t="s">
        <v>80</v>
      </c>
    </row>
    <row r="244" spans="1:9" x14ac:dyDescent="0.35">
      <c r="A244">
        <v>2</v>
      </c>
      <c r="B244" t="s">
        <v>903</v>
      </c>
      <c r="C244" t="s">
        <v>1</v>
      </c>
      <c r="D244" t="s">
        <v>97</v>
      </c>
      <c r="E244" t="s">
        <v>11</v>
      </c>
      <c r="F244" t="s">
        <v>109</v>
      </c>
      <c r="G244" t="s">
        <v>80</v>
      </c>
      <c r="H244" t="s">
        <v>904</v>
      </c>
      <c r="I244" t="s">
        <v>80</v>
      </c>
    </row>
    <row r="245" spans="1:9" x14ac:dyDescent="0.35">
      <c r="A245">
        <v>3</v>
      </c>
      <c r="B245" t="s">
        <v>807</v>
      </c>
      <c r="C245" t="s">
        <v>101</v>
      </c>
      <c r="D245" t="s">
        <v>808</v>
      </c>
      <c r="E245" t="s">
        <v>26</v>
      </c>
      <c r="F245" t="s">
        <v>631</v>
      </c>
      <c r="G245" t="s">
        <v>330</v>
      </c>
      <c r="H245" t="s">
        <v>905</v>
      </c>
      <c r="I245" t="s">
        <v>44</v>
      </c>
    </row>
    <row r="246" spans="1:9" x14ac:dyDescent="0.35">
      <c r="A246">
        <v>4</v>
      </c>
      <c r="B246" t="s">
        <v>906</v>
      </c>
      <c r="C246" t="s">
        <v>907</v>
      </c>
      <c r="D246" t="s">
        <v>908</v>
      </c>
      <c r="E246" t="s">
        <v>122</v>
      </c>
      <c r="F246" t="s">
        <v>189</v>
      </c>
      <c r="G246" t="s">
        <v>80</v>
      </c>
      <c r="H246" t="s">
        <v>909</v>
      </c>
      <c r="I246" t="s">
        <v>80</v>
      </c>
    </row>
    <row r="247" spans="1:9" x14ac:dyDescent="0.35">
      <c r="A247">
        <v>5</v>
      </c>
      <c r="B247" t="s">
        <v>910</v>
      </c>
      <c r="C247" t="s">
        <v>1</v>
      </c>
      <c r="D247" t="s">
        <v>911</v>
      </c>
      <c r="E247" t="s">
        <v>3</v>
      </c>
      <c r="F247" t="s">
        <v>912</v>
      </c>
      <c r="G247" t="s">
        <v>80</v>
      </c>
      <c r="H247" t="s">
        <v>913</v>
      </c>
      <c r="I247" t="s">
        <v>80</v>
      </c>
    </row>
    <row r="248" spans="1:9" x14ac:dyDescent="0.35">
      <c r="A248">
        <v>6</v>
      </c>
      <c r="B248" t="s">
        <v>914</v>
      </c>
      <c r="C248" t="s">
        <v>713</v>
      </c>
      <c r="D248" t="s">
        <v>97</v>
      </c>
      <c r="E248" t="s">
        <v>26</v>
      </c>
      <c r="F248" t="s">
        <v>915</v>
      </c>
      <c r="G248" t="s">
        <v>80</v>
      </c>
      <c r="H248" t="s">
        <v>916</v>
      </c>
      <c r="I248" t="s">
        <v>80</v>
      </c>
    </row>
    <row r="249" spans="1:9" x14ac:dyDescent="0.35">
      <c r="A249">
        <v>7</v>
      </c>
      <c r="B249" t="s">
        <v>791</v>
      </c>
      <c r="C249" t="s">
        <v>792</v>
      </c>
      <c r="D249" t="s">
        <v>793</v>
      </c>
      <c r="E249" t="s">
        <v>41</v>
      </c>
      <c r="F249" t="s">
        <v>794</v>
      </c>
      <c r="G249" t="s">
        <v>795</v>
      </c>
      <c r="H249" t="s">
        <v>917</v>
      </c>
      <c r="I249" t="s">
        <v>126</v>
      </c>
    </row>
    <row r="250" spans="1:9" x14ac:dyDescent="0.35">
      <c r="A250">
        <v>8</v>
      </c>
      <c r="B250" t="s">
        <v>918</v>
      </c>
      <c r="C250" t="s">
        <v>46</v>
      </c>
      <c r="D250" t="s">
        <v>769</v>
      </c>
      <c r="E250" t="s">
        <v>26</v>
      </c>
      <c r="F250" t="s">
        <v>919</v>
      </c>
      <c r="G250" t="s">
        <v>80</v>
      </c>
      <c r="H250" t="s">
        <v>920</v>
      </c>
      <c r="I250" t="s">
        <v>80</v>
      </c>
    </row>
    <row r="251" spans="1:9" x14ac:dyDescent="0.35">
      <c r="A251">
        <v>9</v>
      </c>
      <c r="B251" t="s">
        <v>785</v>
      </c>
      <c r="C251" t="s">
        <v>1</v>
      </c>
      <c r="D251" t="s">
        <v>287</v>
      </c>
      <c r="E251" t="s">
        <v>3</v>
      </c>
      <c r="F251" t="s">
        <v>4</v>
      </c>
      <c r="G251" t="s">
        <v>80</v>
      </c>
      <c r="H251" t="s">
        <v>921</v>
      </c>
      <c r="I251" t="s">
        <v>80</v>
      </c>
    </row>
    <row r="252" spans="1:9" x14ac:dyDescent="0.35">
      <c r="A252">
        <v>10</v>
      </c>
      <c r="B252" t="s">
        <v>872</v>
      </c>
      <c r="C252" t="s">
        <v>341</v>
      </c>
      <c r="D252" t="s">
        <v>133</v>
      </c>
      <c r="E252" t="s">
        <v>26</v>
      </c>
      <c r="F252" t="s">
        <v>873</v>
      </c>
      <c r="G252" t="s">
        <v>311</v>
      </c>
      <c r="H252" t="s">
        <v>922</v>
      </c>
      <c r="I252" t="s">
        <v>313</v>
      </c>
    </row>
    <row r="253" spans="1:9" x14ac:dyDescent="0.35">
      <c r="A253">
        <v>11</v>
      </c>
      <c r="B253" t="s">
        <v>701</v>
      </c>
      <c r="C253" t="s">
        <v>702</v>
      </c>
      <c r="D253" t="s">
        <v>703</v>
      </c>
      <c r="E253" t="s">
        <v>26</v>
      </c>
      <c r="F253" t="s">
        <v>704</v>
      </c>
      <c r="G253" t="s">
        <v>67</v>
      </c>
      <c r="H253" t="s">
        <v>923</v>
      </c>
      <c r="I253" t="s">
        <v>69</v>
      </c>
    </row>
    <row r="254" spans="1:9" x14ac:dyDescent="0.35">
      <c r="A254">
        <v>12</v>
      </c>
      <c r="B254" t="s">
        <v>924</v>
      </c>
      <c r="C254" t="s">
        <v>1</v>
      </c>
      <c r="D254" t="s">
        <v>925</v>
      </c>
      <c r="E254" t="s">
        <v>3</v>
      </c>
      <c r="F254" t="s">
        <v>656</v>
      </c>
      <c r="G254" t="s">
        <v>80</v>
      </c>
      <c r="H254" t="s">
        <v>926</v>
      </c>
      <c r="I254" t="s">
        <v>80</v>
      </c>
    </row>
    <row r="255" spans="1:9" x14ac:dyDescent="0.35">
      <c r="A255">
        <v>13</v>
      </c>
      <c r="B255" t="s">
        <v>927</v>
      </c>
      <c r="C255" t="s">
        <v>928</v>
      </c>
      <c r="D255" t="s">
        <v>333</v>
      </c>
      <c r="E255" t="s">
        <v>3</v>
      </c>
      <c r="F255" t="s">
        <v>109</v>
      </c>
      <c r="G255" t="s">
        <v>80</v>
      </c>
      <c r="H255" t="s">
        <v>929</v>
      </c>
      <c r="I255" t="s">
        <v>80</v>
      </c>
    </row>
    <row r="256" spans="1:9" x14ac:dyDescent="0.35">
      <c r="A256">
        <v>14</v>
      </c>
      <c r="B256" t="s">
        <v>891</v>
      </c>
      <c r="C256" t="s">
        <v>128</v>
      </c>
      <c r="D256" t="s">
        <v>892</v>
      </c>
      <c r="E256" t="s">
        <v>26</v>
      </c>
      <c r="F256" t="s">
        <v>893</v>
      </c>
      <c r="G256" t="s">
        <v>80</v>
      </c>
      <c r="H256" t="s">
        <v>930</v>
      </c>
      <c r="I256" t="s">
        <v>80</v>
      </c>
    </row>
    <row r="257" spans="1:9" x14ac:dyDescent="0.35">
      <c r="A257">
        <v>15</v>
      </c>
      <c r="B257" t="s">
        <v>755</v>
      </c>
      <c r="C257" t="s">
        <v>756</v>
      </c>
      <c r="D257" t="s">
        <v>692</v>
      </c>
      <c r="E257" t="s">
        <v>149</v>
      </c>
      <c r="F257" t="s">
        <v>184</v>
      </c>
      <c r="G257" t="s">
        <v>80</v>
      </c>
      <c r="H257" t="s">
        <v>931</v>
      </c>
      <c r="I257" t="s">
        <v>80</v>
      </c>
    </row>
    <row r="258" spans="1:9" x14ac:dyDescent="0.35">
      <c r="A258">
        <v>16</v>
      </c>
      <c r="B258" t="s">
        <v>932</v>
      </c>
      <c r="C258" t="s">
        <v>933</v>
      </c>
      <c r="D258" t="s">
        <v>934</v>
      </c>
      <c r="E258" t="s">
        <v>78</v>
      </c>
      <c r="F258" t="s">
        <v>935</v>
      </c>
      <c r="G258" t="s">
        <v>80</v>
      </c>
      <c r="H258" t="s">
        <v>936</v>
      </c>
      <c r="I258" t="s">
        <v>80</v>
      </c>
    </row>
    <row r="259" spans="1:9" x14ac:dyDescent="0.35">
      <c r="A259">
        <v>17</v>
      </c>
      <c r="B259" t="s">
        <v>937</v>
      </c>
      <c r="C259" t="s">
        <v>39</v>
      </c>
      <c r="D259" t="s">
        <v>417</v>
      </c>
      <c r="E259" t="s">
        <v>26</v>
      </c>
      <c r="F259" t="s">
        <v>938</v>
      </c>
      <c r="G259" t="s">
        <v>80</v>
      </c>
      <c r="H259" t="s">
        <v>939</v>
      </c>
      <c r="I259" t="s">
        <v>80</v>
      </c>
    </row>
    <row r="260" spans="1:9" x14ac:dyDescent="0.35">
      <c r="A260">
        <v>18</v>
      </c>
      <c r="B260" t="s">
        <v>940</v>
      </c>
      <c r="C260" t="s">
        <v>426</v>
      </c>
      <c r="D260" t="s">
        <v>941</v>
      </c>
      <c r="E260" t="s">
        <v>3</v>
      </c>
      <c r="F260" t="s">
        <v>209</v>
      </c>
      <c r="G260" t="s">
        <v>80</v>
      </c>
      <c r="H260" t="s">
        <v>942</v>
      </c>
      <c r="I260" t="s">
        <v>80</v>
      </c>
    </row>
    <row r="261" spans="1:9" x14ac:dyDescent="0.35">
      <c r="A261">
        <v>19</v>
      </c>
      <c r="B261" t="s">
        <v>943</v>
      </c>
      <c r="C261" t="s">
        <v>506</v>
      </c>
      <c r="D261" t="s">
        <v>944</v>
      </c>
      <c r="E261" t="s">
        <v>3</v>
      </c>
      <c r="F261" t="s">
        <v>204</v>
      </c>
      <c r="G261" t="s">
        <v>449</v>
      </c>
      <c r="H261" t="s">
        <v>945</v>
      </c>
      <c r="I261" t="s">
        <v>37</v>
      </c>
    </row>
    <row r="262" spans="1:9" x14ac:dyDescent="0.35">
      <c r="A262">
        <v>0</v>
      </c>
      <c r="B262" t="s">
        <v>701</v>
      </c>
      <c r="C262" t="s">
        <v>702</v>
      </c>
      <c r="D262" t="s">
        <v>703</v>
      </c>
      <c r="E262" t="s">
        <v>26</v>
      </c>
      <c r="F262" t="s">
        <v>213</v>
      </c>
      <c r="G262" t="s">
        <v>67</v>
      </c>
      <c r="H262" t="s">
        <v>946</v>
      </c>
      <c r="I262" t="s">
        <v>69</v>
      </c>
    </row>
    <row r="263" spans="1:9" x14ac:dyDescent="0.35">
      <c r="A263">
        <v>1</v>
      </c>
      <c r="B263" t="s">
        <v>947</v>
      </c>
      <c r="C263" t="s">
        <v>32</v>
      </c>
      <c r="D263" t="s">
        <v>948</v>
      </c>
      <c r="E263" t="s">
        <v>149</v>
      </c>
      <c r="F263" t="s">
        <v>91</v>
      </c>
      <c r="G263" t="s">
        <v>80</v>
      </c>
      <c r="H263" t="s">
        <v>949</v>
      </c>
      <c r="I263" t="s">
        <v>80</v>
      </c>
    </row>
    <row r="264" spans="1:9" x14ac:dyDescent="0.35">
      <c r="A264">
        <v>2</v>
      </c>
      <c r="B264" t="s">
        <v>950</v>
      </c>
      <c r="C264" t="s">
        <v>46</v>
      </c>
      <c r="D264" t="s">
        <v>142</v>
      </c>
      <c r="E264" t="s">
        <v>11</v>
      </c>
      <c r="F264" t="s">
        <v>951</v>
      </c>
      <c r="G264" t="s">
        <v>80</v>
      </c>
      <c r="H264" t="s">
        <v>952</v>
      </c>
      <c r="I264" t="s">
        <v>80</v>
      </c>
    </row>
    <row r="265" spans="1:9" x14ac:dyDescent="0.35">
      <c r="A265">
        <v>3</v>
      </c>
      <c r="B265" t="s">
        <v>842</v>
      </c>
      <c r="C265" t="s">
        <v>1</v>
      </c>
      <c r="D265" t="s">
        <v>2</v>
      </c>
      <c r="E265" t="s">
        <v>26</v>
      </c>
      <c r="F265" t="s">
        <v>209</v>
      </c>
      <c r="G265" t="s">
        <v>80</v>
      </c>
      <c r="H265" t="s">
        <v>953</v>
      </c>
      <c r="I265" t="s">
        <v>80</v>
      </c>
    </row>
    <row r="266" spans="1:9" x14ac:dyDescent="0.35">
      <c r="A266">
        <v>4</v>
      </c>
      <c r="B266" t="s">
        <v>954</v>
      </c>
      <c r="C266" t="s">
        <v>955</v>
      </c>
      <c r="D266" t="s">
        <v>956</v>
      </c>
      <c r="E266" t="s">
        <v>41</v>
      </c>
      <c r="F266" t="s">
        <v>98</v>
      </c>
      <c r="G266" t="s">
        <v>80</v>
      </c>
      <c r="H266" t="s">
        <v>957</v>
      </c>
      <c r="I266" t="s">
        <v>80</v>
      </c>
    </row>
    <row r="267" spans="1:9" x14ac:dyDescent="0.35">
      <c r="A267">
        <v>5</v>
      </c>
      <c r="B267" t="s">
        <v>958</v>
      </c>
      <c r="C267" t="s">
        <v>518</v>
      </c>
      <c r="D267" t="s">
        <v>97</v>
      </c>
      <c r="E267" t="s">
        <v>26</v>
      </c>
      <c r="F267" t="s">
        <v>590</v>
      </c>
      <c r="G267" t="s">
        <v>80</v>
      </c>
      <c r="H267" t="s">
        <v>959</v>
      </c>
      <c r="I267" t="s">
        <v>80</v>
      </c>
    </row>
    <row r="268" spans="1:9" x14ac:dyDescent="0.35">
      <c r="A268">
        <v>6</v>
      </c>
      <c r="B268" t="s">
        <v>847</v>
      </c>
      <c r="C268" t="s">
        <v>848</v>
      </c>
      <c r="D268" t="s">
        <v>133</v>
      </c>
      <c r="E268" t="s">
        <v>3</v>
      </c>
      <c r="F268" t="s">
        <v>136</v>
      </c>
      <c r="G268" t="s">
        <v>80</v>
      </c>
      <c r="H268" t="s">
        <v>960</v>
      </c>
      <c r="I268" t="s">
        <v>80</v>
      </c>
    </row>
    <row r="269" spans="1:9" x14ac:dyDescent="0.35">
      <c r="A269">
        <v>7</v>
      </c>
      <c r="B269" t="s">
        <v>961</v>
      </c>
      <c r="C269" t="s">
        <v>802</v>
      </c>
      <c r="D269" t="s">
        <v>621</v>
      </c>
      <c r="E269" t="s">
        <v>26</v>
      </c>
      <c r="F269" t="s">
        <v>300</v>
      </c>
      <c r="G269" t="s">
        <v>80</v>
      </c>
      <c r="H269" t="s">
        <v>962</v>
      </c>
      <c r="I269" t="s">
        <v>80</v>
      </c>
    </row>
    <row r="270" spans="1:9" x14ac:dyDescent="0.35">
      <c r="A270">
        <v>8</v>
      </c>
      <c r="B270" t="s">
        <v>963</v>
      </c>
      <c r="C270" t="s">
        <v>65</v>
      </c>
      <c r="D270" t="s">
        <v>964</v>
      </c>
      <c r="E270" t="s">
        <v>3</v>
      </c>
      <c r="F270" t="s">
        <v>204</v>
      </c>
      <c r="G270" t="s">
        <v>80</v>
      </c>
      <c r="H270" t="s">
        <v>965</v>
      </c>
      <c r="I270" t="s">
        <v>80</v>
      </c>
    </row>
    <row r="271" spans="1:9" x14ac:dyDescent="0.35">
      <c r="A271">
        <v>9</v>
      </c>
      <c r="B271" t="s">
        <v>966</v>
      </c>
      <c r="C271" t="s">
        <v>967</v>
      </c>
      <c r="D271" t="s">
        <v>968</v>
      </c>
      <c r="E271" t="s">
        <v>3</v>
      </c>
      <c r="F271" t="s">
        <v>969</v>
      </c>
      <c r="G271" t="s">
        <v>80</v>
      </c>
      <c r="H271" t="s">
        <v>970</v>
      </c>
      <c r="I271" t="s">
        <v>80</v>
      </c>
    </row>
    <row r="272" spans="1:9" x14ac:dyDescent="0.35">
      <c r="A272">
        <v>10</v>
      </c>
      <c r="B272" t="s">
        <v>971</v>
      </c>
      <c r="C272" t="s">
        <v>32</v>
      </c>
      <c r="D272" t="s">
        <v>972</v>
      </c>
      <c r="E272" t="s">
        <v>3</v>
      </c>
      <c r="F272" t="s">
        <v>91</v>
      </c>
      <c r="G272" t="s">
        <v>973</v>
      </c>
      <c r="H272" t="s">
        <v>974</v>
      </c>
      <c r="I272" t="s">
        <v>22</v>
      </c>
    </row>
    <row r="273" spans="1:9" x14ac:dyDescent="0.35">
      <c r="A273">
        <v>11</v>
      </c>
      <c r="B273" t="s">
        <v>755</v>
      </c>
      <c r="C273" t="s">
        <v>756</v>
      </c>
      <c r="D273" t="s">
        <v>692</v>
      </c>
      <c r="E273" t="s">
        <v>149</v>
      </c>
      <c r="F273" t="s">
        <v>757</v>
      </c>
      <c r="G273" t="s">
        <v>80</v>
      </c>
      <c r="H273" t="s">
        <v>975</v>
      </c>
      <c r="I273" t="s">
        <v>80</v>
      </c>
    </row>
    <row r="274" spans="1:9" x14ac:dyDescent="0.35">
      <c r="A274">
        <v>12</v>
      </c>
      <c r="B274" t="s">
        <v>832</v>
      </c>
      <c r="C274" t="s">
        <v>833</v>
      </c>
      <c r="D274" t="s">
        <v>664</v>
      </c>
      <c r="E274" t="s">
        <v>26</v>
      </c>
      <c r="F274" t="s">
        <v>524</v>
      </c>
      <c r="G274" t="s">
        <v>80</v>
      </c>
      <c r="H274" t="s">
        <v>976</v>
      </c>
      <c r="I274" t="s">
        <v>80</v>
      </c>
    </row>
    <row r="275" spans="1:9" x14ac:dyDescent="0.35">
      <c r="A275">
        <v>13</v>
      </c>
      <c r="B275" t="s">
        <v>977</v>
      </c>
      <c r="C275" t="s">
        <v>978</v>
      </c>
      <c r="D275" t="s">
        <v>979</v>
      </c>
      <c r="E275" t="s">
        <v>156</v>
      </c>
      <c r="F275" t="s">
        <v>315</v>
      </c>
      <c r="G275" t="s">
        <v>80</v>
      </c>
      <c r="H275" t="s">
        <v>980</v>
      </c>
      <c r="I275" t="s">
        <v>80</v>
      </c>
    </row>
    <row r="276" spans="1:9" x14ac:dyDescent="0.35">
      <c r="A276">
        <v>14</v>
      </c>
      <c r="B276" t="s">
        <v>981</v>
      </c>
      <c r="C276" t="s">
        <v>982</v>
      </c>
      <c r="D276" t="s">
        <v>983</v>
      </c>
      <c r="E276" t="s">
        <v>3</v>
      </c>
      <c r="F276" t="s">
        <v>627</v>
      </c>
      <c r="G276" t="s">
        <v>80</v>
      </c>
      <c r="H276" t="s">
        <v>984</v>
      </c>
      <c r="I276" t="s">
        <v>80</v>
      </c>
    </row>
    <row r="277" spans="1:9" x14ac:dyDescent="0.35">
      <c r="A277">
        <v>15</v>
      </c>
      <c r="B277" t="s">
        <v>985</v>
      </c>
      <c r="C277" t="s">
        <v>986</v>
      </c>
      <c r="D277" t="s">
        <v>987</v>
      </c>
      <c r="E277" t="s">
        <v>26</v>
      </c>
      <c r="F277" t="s">
        <v>198</v>
      </c>
      <c r="G277" t="s">
        <v>80</v>
      </c>
      <c r="H277" t="s">
        <v>988</v>
      </c>
      <c r="I277" t="s">
        <v>80</v>
      </c>
    </row>
    <row r="278" spans="1:9" x14ac:dyDescent="0.35">
      <c r="A278">
        <v>16</v>
      </c>
      <c r="B278" t="s">
        <v>885</v>
      </c>
      <c r="C278" t="s">
        <v>39</v>
      </c>
      <c r="D278" t="s">
        <v>84</v>
      </c>
      <c r="E278" t="s">
        <v>26</v>
      </c>
      <c r="F278" t="s">
        <v>989</v>
      </c>
      <c r="G278" t="s">
        <v>80</v>
      </c>
      <c r="H278" t="s">
        <v>990</v>
      </c>
      <c r="I278" t="s">
        <v>80</v>
      </c>
    </row>
    <row r="279" spans="1:9" x14ac:dyDescent="0.35">
      <c r="A279">
        <v>17</v>
      </c>
      <c r="B279" t="s">
        <v>824</v>
      </c>
      <c r="C279" t="s">
        <v>506</v>
      </c>
      <c r="D279" t="s">
        <v>825</v>
      </c>
      <c r="E279" t="s">
        <v>26</v>
      </c>
      <c r="F279" t="s">
        <v>515</v>
      </c>
      <c r="G279" t="s">
        <v>80</v>
      </c>
      <c r="H279" t="s">
        <v>991</v>
      </c>
      <c r="I279" t="s">
        <v>80</v>
      </c>
    </row>
    <row r="280" spans="1:9" x14ac:dyDescent="0.35">
      <c r="A280">
        <v>18</v>
      </c>
      <c r="B280" t="s">
        <v>992</v>
      </c>
      <c r="C280" t="s">
        <v>426</v>
      </c>
      <c r="D280" t="s">
        <v>941</v>
      </c>
      <c r="E280" t="s">
        <v>3</v>
      </c>
      <c r="F280" t="s">
        <v>343</v>
      </c>
      <c r="G280" t="s">
        <v>80</v>
      </c>
      <c r="H280" t="s">
        <v>993</v>
      </c>
      <c r="I280" t="s">
        <v>80</v>
      </c>
    </row>
    <row r="281" spans="1:9" x14ac:dyDescent="0.35">
      <c r="A281">
        <v>19</v>
      </c>
      <c r="B281" t="s">
        <v>994</v>
      </c>
      <c r="C281" t="s">
        <v>372</v>
      </c>
      <c r="D281" t="s">
        <v>995</v>
      </c>
      <c r="E281" t="s">
        <v>149</v>
      </c>
      <c r="F281" t="s">
        <v>989</v>
      </c>
      <c r="G281" t="s">
        <v>80</v>
      </c>
      <c r="H281" t="s">
        <v>996</v>
      </c>
      <c r="I281" t="s">
        <v>80</v>
      </c>
    </row>
    <row r="282" spans="1:9" x14ac:dyDescent="0.35">
      <c r="A282">
        <v>0</v>
      </c>
      <c r="B282" t="s">
        <v>797</v>
      </c>
      <c r="C282" t="s">
        <v>798</v>
      </c>
      <c r="D282" t="s">
        <v>799</v>
      </c>
      <c r="E282" t="s">
        <v>78</v>
      </c>
      <c r="F282" t="s">
        <v>176</v>
      </c>
      <c r="G282" t="s">
        <v>35</v>
      </c>
      <c r="H282" t="s">
        <v>997</v>
      </c>
      <c r="I282" t="s">
        <v>44</v>
      </c>
    </row>
    <row r="283" spans="1:9" x14ac:dyDescent="0.35">
      <c r="A283">
        <v>1</v>
      </c>
      <c r="B283" t="s">
        <v>914</v>
      </c>
      <c r="C283" t="s">
        <v>713</v>
      </c>
      <c r="D283" t="s">
        <v>97</v>
      </c>
      <c r="E283" t="s">
        <v>26</v>
      </c>
      <c r="F283" t="s">
        <v>915</v>
      </c>
      <c r="G283" t="s">
        <v>80</v>
      </c>
      <c r="H283" t="s">
        <v>998</v>
      </c>
      <c r="I283" t="s">
        <v>80</v>
      </c>
    </row>
    <row r="284" spans="1:9" x14ac:dyDescent="0.35">
      <c r="A284">
        <v>2</v>
      </c>
      <c r="B284" t="s">
        <v>999</v>
      </c>
      <c r="C284" t="s">
        <v>96</v>
      </c>
      <c r="D284" t="s">
        <v>1000</v>
      </c>
      <c r="E284" t="s">
        <v>3</v>
      </c>
      <c r="F284" t="s">
        <v>163</v>
      </c>
      <c r="G284" t="s">
        <v>80</v>
      </c>
      <c r="H284" t="s">
        <v>1001</v>
      </c>
      <c r="I284" t="s">
        <v>80</v>
      </c>
    </row>
    <row r="285" spans="1:9" x14ac:dyDescent="0.35">
      <c r="A285">
        <v>3</v>
      </c>
      <c r="B285" t="s">
        <v>1002</v>
      </c>
      <c r="C285" t="s">
        <v>1003</v>
      </c>
      <c r="D285" t="s">
        <v>1004</v>
      </c>
      <c r="E285" t="s">
        <v>149</v>
      </c>
      <c r="F285" t="s">
        <v>228</v>
      </c>
      <c r="G285" t="s">
        <v>80</v>
      </c>
      <c r="H285" t="s">
        <v>1005</v>
      </c>
      <c r="I285" t="s">
        <v>80</v>
      </c>
    </row>
    <row r="286" spans="1:9" x14ac:dyDescent="0.35">
      <c r="A286">
        <v>4</v>
      </c>
      <c r="B286" t="s">
        <v>1006</v>
      </c>
      <c r="C286" t="s">
        <v>1007</v>
      </c>
      <c r="D286" t="s">
        <v>1008</v>
      </c>
      <c r="E286" t="s">
        <v>3</v>
      </c>
      <c r="F286" t="s">
        <v>109</v>
      </c>
      <c r="G286" t="s">
        <v>80</v>
      </c>
      <c r="H286" t="s">
        <v>1009</v>
      </c>
      <c r="I286" t="s">
        <v>80</v>
      </c>
    </row>
    <row r="287" spans="1:9" x14ac:dyDescent="0.35">
      <c r="A287">
        <v>5</v>
      </c>
      <c r="B287" t="s">
        <v>1010</v>
      </c>
      <c r="C287" t="s">
        <v>713</v>
      </c>
      <c r="D287" t="s">
        <v>1011</v>
      </c>
      <c r="E287" t="s">
        <v>3</v>
      </c>
      <c r="F287" t="s">
        <v>1012</v>
      </c>
      <c r="G287" t="s">
        <v>80</v>
      </c>
      <c r="H287" t="s">
        <v>1013</v>
      </c>
      <c r="I287" t="s">
        <v>80</v>
      </c>
    </row>
    <row r="288" spans="1:9" x14ac:dyDescent="0.35">
      <c r="A288">
        <v>6</v>
      </c>
      <c r="B288" t="s">
        <v>918</v>
      </c>
      <c r="C288" t="s">
        <v>46</v>
      </c>
      <c r="D288" t="s">
        <v>769</v>
      </c>
      <c r="E288" t="s">
        <v>26</v>
      </c>
      <c r="F288" t="s">
        <v>919</v>
      </c>
      <c r="G288" t="s">
        <v>80</v>
      </c>
      <c r="H288" t="s">
        <v>1014</v>
      </c>
      <c r="I288" t="s">
        <v>80</v>
      </c>
    </row>
    <row r="289" spans="1:9" x14ac:dyDescent="0.35">
      <c r="A289">
        <v>7</v>
      </c>
      <c r="B289" t="s">
        <v>1015</v>
      </c>
      <c r="C289" t="s">
        <v>1</v>
      </c>
      <c r="D289" t="s">
        <v>97</v>
      </c>
      <c r="E289" t="s">
        <v>26</v>
      </c>
      <c r="F289" t="s">
        <v>627</v>
      </c>
      <c r="G289" t="s">
        <v>80</v>
      </c>
      <c r="H289" t="s">
        <v>1016</v>
      </c>
      <c r="I289" t="s">
        <v>80</v>
      </c>
    </row>
    <row r="290" spans="1:9" x14ac:dyDescent="0.35">
      <c r="A290">
        <v>8</v>
      </c>
      <c r="B290" t="s">
        <v>1017</v>
      </c>
      <c r="C290" t="s">
        <v>24</v>
      </c>
      <c r="D290" t="s">
        <v>1018</v>
      </c>
      <c r="E290" t="s">
        <v>3</v>
      </c>
      <c r="F290" t="s">
        <v>1019</v>
      </c>
      <c r="G290" t="s">
        <v>538</v>
      </c>
      <c r="H290" t="s">
        <v>1020</v>
      </c>
      <c r="I290" t="s">
        <v>69</v>
      </c>
    </row>
    <row r="291" spans="1:9" x14ac:dyDescent="0.35">
      <c r="A291">
        <v>9</v>
      </c>
      <c r="B291" t="s">
        <v>1021</v>
      </c>
      <c r="C291" t="s">
        <v>1022</v>
      </c>
      <c r="D291" t="s">
        <v>1023</v>
      </c>
      <c r="E291" t="s">
        <v>26</v>
      </c>
      <c r="F291" t="s">
        <v>4</v>
      </c>
      <c r="G291" t="s">
        <v>80</v>
      </c>
      <c r="H291" t="s">
        <v>1024</v>
      </c>
      <c r="I291" t="s">
        <v>80</v>
      </c>
    </row>
    <row r="292" spans="1:9" x14ac:dyDescent="0.35">
      <c r="A292">
        <v>10</v>
      </c>
      <c r="B292" t="s">
        <v>1025</v>
      </c>
      <c r="C292" t="s">
        <v>323</v>
      </c>
      <c r="D292" t="s">
        <v>459</v>
      </c>
      <c r="E292" t="s">
        <v>3</v>
      </c>
      <c r="F292" t="s">
        <v>115</v>
      </c>
      <c r="G292" t="s">
        <v>80</v>
      </c>
      <c r="H292" t="s">
        <v>1026</v>
      </c>
      <c r="I292" t="s">
        <v>80</v>
      </c>
    </row>
    <row r="293" spans="1:9" x14ac:dyDescent="0.35">
      <c r="A293">
        <v>11</v>
      </c>
      <c r="B293" t="s">
        <v>985</v>
      </c>
      <c r="C293" t="s">
        <v>986</v>
      </c>
      <c r="D293" t="s">
        <v>987</v>
      </c>
      <c r="E293" t="s">
        <v>26</v>
      </c>
      <c r="F293" t="s">
        <v>249</v>
      </c>
      <c r="G293" t="s">
        <v>80</v>
      </c>
      <c r="H293" t="s">
        <v>1027</v>
      </c>
      <c r="I293" t="s">
        <v>80</v>
      </c>
    </row>
    <row r="294" spans="1:9" x14ac:dyDescent="0.35">
      <c r="A294">
        <v>12</v>
      </c>
      <c r="B294" t="s">
        <v>1028</v>
      </c>
      <c r="C294" t="s">
        <v>765</v>
      </c>
      <c r="D294" t="s">
        <v>1029</v>
      </c>
      <c r="E294" t="s">
        <v>26</v>
      </c>
      <c r="F294" t="s">
        <v>4</v>
      </c>
      <c r="G294" t="s">
        <v>80</v>
      </c>
      <c r="H294" t="s">
        <v>1030</v>
      </c>
      <c r="I294" t="s">
        <v>80</v>
      </c>
    </row>
    <row r="295" spans="1:9" x14ac:dyDescent="0.35">
      <c r="A295">
        <v>13</v>
      </c>
      <c r="B295" t="s">
        <v>1031</v>
      </c>
      <c r="C295" t="s">
        <v>1032</v>
      </c>
      <c r="D295" t="s">
        <v>337</v>
      </c>
      <c r="E295" t="s">
        <v>26</v>
      </c>
      <c r="F295" t="s">
        <v>163</v>
      </c>
      <c r="G295" t="s">
        <v>80</v>
      </c>
      <c r="H295" t="s">
        <v>1033</v>
      </c>
      <c r="I295" t="s">
        <v>80</v>
      </c>
    </row>
    <row r="296" spans="1:9" x14ac:dyDescent="0.35">
      <c r="A296">
        <v>14</v>
      </c>
      <c r="B296" t="s">
        <v>1034</v>
      </c>
      <c r="C296" t="s">
        <v>107</v>
      </c>
      <c r="D296" t="s">
        <v>133</v>
      </c>
      <c r="E296" t="s">
        <v>3</v>
      </c>
      <c r="F296" t="s">
        <v>679</v>
      </c>
      <c r="G296" t="s">
        <v>80</v>
      </c>
      <c r="H296" t="s">
        <v>1035</v>
      </c>
      <c r="I296" t="s">
        <v>80</v>
      </c>
    </row>
    <row r="297" spans="1:9" x14ac:dyDescent="0.35">
      <c r="A297">
        <v>15</v>
      </c>
      <c r="B297" t="s">
        <v>1036</v>
      </c>
      <c r="C297" t="s">
        <v>46</v>
      </c>
      <c r="D297" t="s">
        <v>1037</v>
      </c>
      <c r="E297" t="s">
        <v>3</v>
      </c>
      <c r="F297" t="s">
        <v>1038</v>
      </c>
      <c r="G297" t="s">
        <v>80</v>
      </c>
      <c r="H297" t="s">
        <v>1039</v>
      </c>
      <c r="I297" t="s">
        <v>80</v>
      </c>
    </row>
    <row r="298" spans="1:9" x14ac:dyDescent="0.35">
      <c r="A298">
        <v>16</v>
      </c>
      <c r="B298" t="s">
        <v>958</v>
      </c>
      <c r="C298" t="s">
        <v>518</v>
      </c>
      <c r="D298" t="s">
        <v>97</v>
      </c>
      <c r="E298" t="s">
        <v>26</v>
      </c>
      <c r="F298" t="s">
        <v>34</v>
      </c>
      <c r="G298" t="s">
        <v>80</v>
      </c>
      <c r="H298" t="s">
        <v>1040</v>
      </c>
      <c r="I298" t="s">
        <v>80</v>
      </c>
    </row>
    <row r="299" spans="1:9" x14ac:dyDescent="0.35">
      <c r="A299">
        <v>17</v>
      </c>
      <c r="B299" t="s">
        <v>1041</v>
      </c>
      <c r="C299" t="s">
        <v>485</v>
      </c>
      <c r="D299" t="s">
        <v>1042</v>
      </c>
      <c r="E299" t="s">
        <v>41</v>
      </c>
      <c r="F299" t="s">
        <v>686</v>
      </c>
      <c r="G299" t="s">
        <v>80</v>
      </c>
      <c r="H299" t="s">
        <v>1043</v>
      </c>
      <c r="I299" t="s">
        <v>80</v>
      </c>
    </row>
    <row r="300" spans="1:9" x14ac:dyDescent="0.35">
      <c r="A300">
        <v>18</v>
      </c>
      <c r="B300" t="s">
        <v>1044</v>
      </c>
      <c r="C300" t="s">
        <v>469</v>
      </c>
      <c r="D300" t="s">
        <v>102</v>
      </c>
      <c r="E300" t="s">
        <v>26</v>
      </c>
      <c r="F300" t="s">
        <v>4</v>
      </c>
      <c r="G300" t="s">
        <v>80</v>
      </c>
      <c r="H300" t="s">
        <v>1045</v>
      </c>
      <c r="I300" t="s">
        <v>80</v>
      </c>
    </row>
    <row r="301" spans="1:9" x14ac:dyDescent="0.35">
      <c r="A301">
        <v>19</v>
      </c>
      <c r="B301" t="s">
        <v>1046</v>
      </c>
      <c r="C301" t="s">
        <v>1047</v>
      </c>
      <c r="D301" t="s">
        <v>1048</v>
      </c>
      <c r="E301" t="s">
        <v>3</v>
      </c>
      <c r="F301" t="s">
        <v>627</v>
      </c>
      <c r="G301" t="s">
        <v>80</v>
      </c>
      <c r="H301" t="s">
        <v>1049</v>
      </c>
      <c r="I301" t="s"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8"/>
  <sheetViews>
    <sheetView workbookViewId="0">
      <selection activeCell="C29" sqref="C29"/>
    </sheetView>
  </sheetViews>
  <sheetFormatPr defaultRowHeight="14.5" x14ac:dyDescent="0.35"/>
  <sheetData>
    <row r="1" spans="1:9" x14ac:dyDescent="0.35">
      <c r="A1" t="s">
        <v>1080</v>
      </c>
    </row>
    <row r="2" spans="1:9" ht="15" thickBot="1" x14ac:dyDescent="0.4"/>
    <row r="3" spans="1:9" x14ac:dyDescent="0.35">
      <c r="A3" s="6" t="s">
        <v>1081</v>
      </c>
      <c r="B3" s="6"/>
    </row>
    <row r="4" spans="1:9" x14ac:dyDescent="0.35">
      <c r="A4" s="3" t="s">
        <v>1082</v>
      </c>
      <c r="B4" s="3">
        <v>0.42645111850324069</v>
      </c>
    </row>
    <row r="5" spans="1:9" x14ac:dyDescent="0.35">
      <c r="A5" s="3" t="s">
        <v>1083</v>
      </c>
      <c r="B5" s="3">
        <v>0.18186055647266502</v>
      </c>
    </row>
    <row r="6" spans="1:9" x14ac:dyDescent="0.35">
      <c r="A6" s="3" t="s">
        <v>1084</v>
      </c>
      <c r="B6" s="3">
        <v>0.16794662035825456</v>
      </c>
    </row>
    <row r="7" spans="1:9" x14ac:dyDescent="0.35">
      <c r="A7" s="3" t="s">
        <v>1085</v>
      </c>
      <c r="B7" s="3">
        <v>87.725487651387624</v>
      </c>
    </row>
    <row r="8" spans="1:9" ht="15" thickBot="1" x14ac:dyDescent="0.4">
      <c r="A8" s="4" t="s">
        <v>1086</v>
      </c>
      <c r="B8" s="4">
        <v>300</v>
      </c>
    </row>
    <row r="10" spans="1:9" ht="15" thickBot="1" x14ac:dyDescent="0.4">
      <c r="A10" t="s">
        <v>1087</v>
      </c>
    </row>
    <row r="11" spans="1:9" x14ac:dyDescent="0.35">
      <c r="A11" s="5"/>
      <c r="B11" s="5" t="s">
        <v>1092</v>
      </c>
      <c r="C11" s="5" t="s">
        <v>1093</v>
      </c>
      <c r="D11" s="5" t="s">
        <v>1094</v>
      </c>
      <c r="E11" s="5" t="s">
        <v>1095</v>
      </c>
      <c r="F11" s="5" t="s">
        <v>1096</v>
      </c>
    </row>
    <row r="12" spans="1:9" x14ac:dyDescent="0.35">
      <c r="A12" s="3" t="s">
        <v>1088</v>
      </c>
      <c r="B12" s="3">
        <v>5</v>
      </c>
      <c r="C12" s="3">
        <v>502932.9586665798</v>
      </c>
      <c r="D12" s="3">
        <v>100586.59173331596</v>
      </c>
      <c r="E12" s="3">
        <v>13.070388923542254</v>
      </c>
      <c r="F12" s="3">
        <v>1.6893708369134244E-11</v>
      </c>
    </row>
    <row r="13" spans="1:9" x14ac:dyDescent="0.35">
      <c r="A13" s="3" t="s">
        <v>1089</v>
      </c>
      <c r="B13" s="3">
        <v>294</v>
      </c>
      <c r="C13" s="3">
        <v>2262553.7880000859</v>
      </c>
      <c r="D13" s="3">
        <v>7695.7611836737615</v>
      </c>
      <c r="E13" s="3"/>
      <c r="F13" s="3"/>
    </row>
    <row r="14" spans="1:9" ht="15" thickBot="1" x14ac:dyDescent="0.4">
      <c r="A14" s="4" t="s">
        <v>1090</v>
      </c>
      <c r="B14" s="4">
        <v>299</v>
      </c>
      <c r="C14" s="4">
        <v>2765486.7466666657</v>
      </c>
      <c r="D14" s="4"/>
      <c r="E14" s="4"/>
      <c r="F14" s="4"/>
    </row>
    <row r="15" spans="1:9" ht="15" thickBot="1" x14ac:dyDescent="0.4"/>
    <row r="16" spans="1:9" x14ac:dyDescent="0.35">
      <c r="A16" s="5"/>
      <c r="B16" s="5" t="s">
        <v>1097</v>
      </c>
      <c r="C16" s="5" t="s">
        <v>1085</v>
      </c>
      <c r="D16" s="5" t="s">
        <v>1098</v>
      </c>
      <c r="E16" s="5" t="s">
        <v>1099</v>
      </c>
      <c r="F16" s="5" t="s">
        <v>1100</v>
      </c>
      <c r="G16" s="5" t="s">
        <v>1101</v>
      </c>
      <c r="H16" s="5" t="s">
        <v>1102</v>
      </c>
      <c r="I16" s="5" t="s">
        <v>1103</v>
      </c>
    </row>
    <row r="17" spans="1:9" x14ac:dyDescent="0.35">
      <c r="A17" s="3" t="s">
        <v>1091</v>
      </c>
      <c r="B17" s="3">
        <v>-27.648652961436937</v>
      </c>
      <c r="C17" s="3">
        <v>26.446411483272978</v>
      </c>
      <c r="D17" s="3">
        <v>-1.0454595315861421</v>
      </c>
      <c r="E17" s="3">
        <v>0.29666942568234428</v>
      </c>
      <c r="F17" s="3">
        <v>-79.696928006616176</v>
      </c>
      <c r="G17" s="3">
        <v>24.399622083742301</v>
      </c>
      <c r="H17" s="3">
        <v>-79.696928006616176</v>
      </c>
      <c r="I17" s="3">
        <v>24.399622083742301</v>
      </c>
    </row>
    <row r="18" spans="1:9" x14ac:dyDescent="0.35">
      <c r="A18" s="3" t="s">
        <v>1104</v>
      </c>
      <c r="B18" s="3">
        <v>8.7389424870790275</v>
      </c>
      <c r="C18" s="3">
        <v>1.6904543965254131</v>
      </c>
      <c r="D18" s="3">
        <v>5.1695819213113285</v>
      </c>
      <c r="E18" s="3">
        <v>4.3426710972793845E-7</v>
      </c>
      <c r="F18" s="3">
        <v>5.4120171899612419</v>
      </c>
      <c r="G18" s="3">
        <v>12.065867784196813</v>
      </c>
      <c r="H18" s="3">
        <v>5.4120171899612419</v>
      </c>
      <c r="I18" s="3">
        <v>12.065867784196813</v>
      </c>
    </row>
    <row r="19" spans="1:9" x14ac:dyDescent="0.35">
      <c r="A19" s="3" t="s">
        <v>1105</v>
      </c>
      <c r="B19" s="3">
        <v>24.44383833556714</v>
      </c>
      <c r="C19" s="3">
        <v>15.177255826418843</v>
      </c>
      <c r="D19" s="3">
        <v>1.6105571794486118</v>
      </c>
      <c r="E19" s="3">
        <v>0.10834935302336939</v>
      </c>
      <c r="F19" s="3">
        <v>-5.4259981140445745</v>
      </c>
      <c r="G19" s="3">
        <v>54.313674785178854</v>
      </c>
      <c r="H19" s="3">
        <v>-5.4259981140445745</v>
      </c>
      <c r="I19" s="3">
        <v>54.313674785178854</v>
      </c>
    </row>
    <row r="20" spans="1:9" x14ac:dyDescent="0.35">
      <c r="A20" s="3" t="s">
        <v>1106</v>
      </c>
      <c r="B20" s="3">
        <v>16.395740180076281</v>
      </c>
      <c r="C20" s="3">
        <v>10.735510170767911</v>
      </c>
      <c r="D20" s="3">
        <v>1.5272436911960461</v>
      </c>
      <c r="E20" s="3">
        <v>0.12777551703270257</v>
      </c>
      <c r="F20" s="3">
        <v>-4.7324490440783471</v>
      </c>
      <c r="G20" s="3">
        <v>37.523929404230913</v>
      </c>
      <c r="H20" s="3">
        <v>-4.7324490440783471</v>
      </c>
      <c r="I20" s="3">
        <v>37.523929404230913</v>
      </c>
    </row>
    <row r="21" spans="1:9" x14ac:dyDescent="0.35">
      <c r="A21" s="3" t="s">
        <v>1107</v>
      </c>
      <c r="B21" s="3">
        <v>14.743645942339668</v>
      </c>
      <c r="C21" s="3">
        <v>19.422918320879546</v>
      </c>
      <c r="D21" s="3">
        <v>0.75908499942000573</v>
      </c>
      <c r="E21" s="3">
        <v>0.44840986966590213</v>
      </c>
      <c r="F21" s="3">
        <v>-23.48193319094235</v>
      </c>
      <c r="G21" s="3">
        <v>52.969225075621686</v>
      </c>
      <c r="H21" s="3">
        <v>-23.48193319094235</v>
      </c>
      <c r="I21" s="3">
        <v>52.969225075621686</v>
      </c>
    </row>
    <row r="22" spans="1:9" ht="15" thickBot="1" x14ac:dyDescent="0.4">
      <c r="A22" s="4" t="s">
        <v>1108</v>
      </c>
      <c r="B22" s="4">
        <v>83.736589179077754</v>
      </c>
      <c r="C22" s="4">
        <v>15.950305936502991</v>
      </c>
      <c r="D22" s="4">
        <v>5.2498421981639121</v>
      </c>
      <c r="E22" s="4">
        <v>2.9228429225194055E-7</v>
      </c>
      <c r="F22" s="4">
        <v>52.345339331704508</v>
      </c>
      <c r="G22" s="4">
        <v>115.127839026451</v>
      </c>
      <c r="H22" s="4">
        <v>52.345339331704508</v>
      </c>
      <c r="I22" s="4">
        <v>115.127839026451</v>
      </c>
    </row>
    <row r="26" spans="1:9" x14ac:dyDescent="0.35">
      <c r="A26" t="s">
        <v>1120</v>
      </c>
    </row>
    <row r="27" spans="1:9" ht="15" thickBot="1" x14ac:dyDescent="0.4"/>
    <row r="28" spans="1:9" x14ac:dyDescent="0.35">
      <c r="A28" s="5" t="s">
        <v>1121</v>
      </c>
      <c r="B28" s="5" t="s">
        <v>1122</v>
      </c>
      <c r="C28" s="5" t="s">
        <v>1123</v>
      </c>
    </row>
    <row r="29" spans="1:9" x14ac:dyDescent="0.35">
      <c r="A29" s="3">
        <v>1</v>
      </c>
      <c r="B29" s="3">
        <v>80.368226419020317</v>
      </c>
      <c r="C29" s="3">
        <v>0.63177358097968295</v>
      </c>
    </row>
    <row r="30" spans="1:9" x14ac:dyDescent="0.35">
      <c r="A30" s="3">
        <v>2</v>
      </c>
      <c r="B30" s="3">
        <v>164.10481559809807</v>
      </c>
      <c r="C30" s="3">
        <v>-75.104815598098071</v>
      </c>
    </row>
    <row r="31" spans="1:9" x14ac:dyDescent="0.35">
      <c r="A31" s="3">
        <v>3</v>
      </c>
      <c r="B31" s="3">
        <v>89.107168906099332</v>
      </c>
      <c r="C31" s="3">
        <v>47.892831093900668</v>
      </c>
    </row>
    <row r="32" spans="1:9" x14ac:dyDescent="0.35">
      <c r="A32" s="3">
        <v>4</v>
      </c>
      <c r="B32" s="3">
        <v>81.450371213102088</v>
      </c>
      <c r="C32" s="3">
        <v>1.5496287868979124</v>
      </c>
    </row>
    <row r="33" spans="1:3" x14ac:dyDescent="0.35">
      <c r="A33" s="3">
        <v>5</v>
      </c>
      <c r="B33" s="3">
        <v>80.368226419020317</v>
      </c>
      <c r="C33" s="3">
        <v>-0.36822641902031705</v>
      </c>
    </row>
    <row r="34" spans="1:3" x14ac:dyDescent="0.35">
      <c r="A34" s="3">
        <v>6</v>
      </c>
      <c r="B34" s="3">
        <v>73.402273057611239</v>
      </c>
      <c r="C34" s="3">
        <v>21.597726942388761</v>
      </c>
    </row>
    <row r="35" spans="1:3" x14ac:dyDescent="0.35">
      <c r="A35" s="3">
        <v>7</v>
      </c>
      <c r="B35" s="3">
        <v>71.629283931941302</v>
      </c>
      <c r="C35" s="3">
        <v>13.370716068058698</v>
      </c>
    </row>
    <row r="36" spans="1:3" x14ac:dyDescent="0.35">
      <c r="A36" s="3">
        <v>8</v>
      </c>
      <c r="B36" s="3">
        <v>63.972486238944029</v>
      </c>
      <c r="C36" s="3">
        <v>-14.972486238944029</v>
      </c>
    </row>
    <row r="37" spans="1:3" x14ac:dyDescent="0.35">
      <c r="A37" s="3">
        <v>9</v>
      </c>
      <c r="B37" s="3">
        <v>71.629283931941302</v>
      </c>
      <c r="C37" s="3">
        <v>2.3707160680586981</v>
      </c>
    </row>
    <row r="38" spans="1:3" x14ac:dyDescent="0.35">
      <c r="A38" s="3">
        <v>10</v>
      </c>
      <c r="B38" s="3">
        <v>115.32399636733643</v>
      </c>
      <c r="C38" s="3">
        <v>-34.323996367336434</v>
      </c>
    </row>
    <row r="39" spans="1:3" x14ac:dyDescent="0.35">
      <c r="A39" s="3">
        <v>11</v>
      </c>
      <c r="B39" s="3">
        <v>97.846111393178376</v>
      </c>
      <c r="C39" s="3">
        <v>87.153888606821624</v>
      </c>
    </row>
    <row r="40" spans="1:3" x14ac:dyDescent="0.35">
      <c r="A40" s="3">
        <v>12</v>
      </c>
      <c r="B40" s="3">
        <v>192.09463218500508</v>
      </c>
      <c r="C40" s="3">
        <v>33.905367814994918</v>
      </c>
    </row>
    <row r="41" spans="1:3" x14ac:dyDescent="0.35">
      <c r="A41" s="3">
        <v>13</v>
      </c>
      <c r="B41" s="3">
        <v>71.629283931941302</v>
      </c>
      <c r="C41" s="3">
        <v>-2.6292839319413019</v>
      </c>
    </row>
    <row r="42" spans="1:3" x14ac:dyDescent="0.35">
      <c r="A42" s="3">
        <v>14</v>
      </c>
      <c r="B42" s="3">
        <v>164.10481559809807</v>
      </c>
      <c r="C42" s="3">
        <v>-118.10481559809807</v>
      </c>
    </row>
    <row r="43" spans="1:3" x14ac:dyDescent="0.35">
      <c r="A43" s="3">
        <v>15</v>
      </c>
      <c r="B43" s="3">
        <v>63.972486238944029</v>
      </c>
      <c r="C43" s="3">
        <v>-7.972486238944029</v>
      </c>
    </row>
    <row r="44" spans="1:3" x14ac:dyDescent="0.35">
      <c r="A44" s="3">
        <v>16</v>
      </c>
      <c r="B44" s="3">
        <v>63.972486238944029</v>
      </c>
      <c r="C44" s="3">
        <v>25.027513761055971</v>
      </c>
    </row>
    <row r="45" spans="1:3" x14ac:dyDescent="0.35">
      <c r="A45" s="3">
        <v>17</v>
      </c>
      <c r="B45" s="3">
        <v>80.368226419020317</v>
      </c>
      <c r="C45" s="3">
        <v>80.631773580979683</v>
      </c>
    </row>
    <row r="46" spans="1:3" x14ac:dyDescent="0.35">
      <c r="A46" s="3">
        <v>18</v>
      </c>
      <c r="B46" s="3">
        <v>80.368226419020317</v>
      </c>
      <c r="C46" s="3">
        <v>32.631773580979683</v>
      </c>
    </row>
    <row r="47" spans="1:3" x14ac:dyDescent="0.35">
      <c r="A47" s="3">
        <v>19</v>
      </c>
      <c r="B47" s="3">
        <v>149.3611696557584</v>
      </c>
      <c r="C47" s="3">
        <v>338.63883034424157</v>
      </c>
    </row>
    <row r="48" spans="1:3" x14ac:dyDescent="0.35">
      <c r="A48" s="3">
        <v>20</v>
      </c>
      <c r="B48" s="3">
        <v>71.629283931941302</v>
      </c>
      <c r="C48" s="3">
        <v>13.370716068058698</v>
      </c>
    </row>
    <row r="49" spans="1:3" x14ac:dyDescent="0.35">
      <c r="A49" s="3">
        <v>21</v>
      </c>
      <c r="B49" s="3">
        <v>63.972486238944029</v>
      </c>
      <c r="C49" s="3">
        <v>-52.972486238944029</v>
      </c>
    </row>
    <row r="50" spans="1:3" x14ac:dyDescent="0.35">
      <c r="A50" s="3">
        <v>22</v>
      </c>
      <c r="B50" s="3">
        <v>63.972486238944029</v>
      </c>
      <c r="C50" s="3">
        <v>14.027513761055971</v>
      </c>
    </row>
    <row r="51" spans="1:3" x14ac:dyDescent="0.35">
      <c r="A51" s="3">
        <v>23</v>
      </c>
      <c r="B51" s="3">
        <v>97.846111393178376</v>
      </c>
      <c r="C51" s="3">
        <v>64.153888606821624</v>
      </c>
    </row>
    <row r="52" spans="1:3" x14ac:dyDescent="0.35">
      <c r="A52" s="3">
        <v>24</v>
      </c>
      <c r="B52" s="3">
        <v>81.450371213102088</v>
      </c>
      <c r="C52" s="3">
        <v>-30.450371213102088</v>
      </c>
    </row>
    <row r="53" spans="1:3" x14ac:dyDescent="0.35">
      <c r="A53" s="3">
        <v>25</v>
      </c>
      <c r="B53" s="3">
        <v>30.78970541629787</v>
      </c>
      <c r="C53" s="3">
        <v>0.2102945837021295</v>
      </c>
    </row>
    <row r="54" spans="1:3" x14ac:dyDescent="0.35">
      <c r="A54" s="3">
        <v>26</v>
      </c>
      <c r="B54" s="3">
        <v>65.624580476680649</v>
      </c>
      <c r="C54" s="3">
        <v>-25.624580476680649</v>
      </c>
    </row>
    <row r="55" spans="1:3" x14ac:dyDescent="0.35">
      <c r="A55" s="3">
        <v>27</v>
      </c>
      <c r="B55" s="3">
        <v>89.107168906099332</v>
      </c>
      <c r="C55" s="3">
        <v>-45.107168906099332</v>
      </c>
    </row>
    <row r="56" spans="1:3" x14ac:dyDescent="0.35">
      <c r="A56" s="3">
        <v>28</v>
      </c>
      <c r="B56" s="3">
        <v>57.006532877534951</v>
      </c>
      <c r="C56" s="3">
        <v>34.993467122465049</v>
      </c>
    </row>
    <row r="57" spans="1:3" x14ac:dyDescent="0.35">
      <c r="A57" s="3">
        <v>29</v>
      </c>
      <c r="B57" s="3">
        <v>97.846111393178376</v>
      </c>
      <c r="C57" s="3">
        <v>-40.846111393178376</v>
      </c>
    </row>
    <row r="58" spans="1:3" x14ac:dyDescent="0.35">
      <c r="A58" s="3">
        <v>30</v>
      </c>
      <c r="B58" s="3">
        <v>164.10481559809807</v>
      </c>
      <c r="C58" s="3">
        <v>-108.10481559809807</v>
      </c>
    </row>
    <row r="59" spans="1:3" x14ac:dyDescent="0.35">
      <c r="A59" s="3">
        <v>31</v>
      </c>
      <c r="B59" s="3">
        <v>63.972486238944029</v>
      </c>
      <c r="C59" s="3">
        <v>-35.972486238944029</v>
      </c>
    </row>
    <row r="60" spans="1:3" x14ac:dyDescent="0.35">
      <c r="A60" s="3">
        <v>32</v>
      </c>
      <c r="B60" s="3">
        <v>115.32399636733643</v>
      </c>
      <c r="C60" s="3">
        <v>-6.3239963673364343</v>
      </c>
    </row>
    <row r="61" spans="1:3" x14ac:dyDescent="0.35">
      <c r="A61" s="3">
        <v>33</v>
      </c>
      <c r="B61" s="3">
        <v>63.972486238944029</v>
      </c>
      <c r="C61" s="3">
        <v>-20.972486238944029</v>
      </c>
    </row>
    <row r="62" spans="1:3" x14ac:dyDescent="0.35">
      <c r="A62" s="3">
        <v>34</v>
      </c>
      <c r="B62" s="3">
        <v>81.450371213102088</v>
      </c>
      <c r="C62" s="3">
        <v>-17.450371213102088</v>
      </c>
    </row>
    <row r="63" spans="1:3" x14ac:dyDescent="0.35">
      <c r="A63" s="3">
        <v>35</v>
      </c>
      <c r="B63" s="3">
        <v>115.32399636733643</v>
      </c>
      <c r="C63" s="3">
        <v>-51.323996367336434</v>
      </c>
    </row>
    <row r="64" spans="1:3" x14ac:dyDescent="0.35">
      <c r="A64" s="3">
        <v>36</v>
      </c>
      <c r="B64" s="3">
        <v>80.368226419020317</v>
      </c>
      <c r="C64" s="3">
        <v>60.631773580979683</v>
      </c>
    </row>
    <row r="65" spans="1:3" x14ac:dyDescent="0.35">
      <c r="A65" s="3">
        <v>37</v>
      </c>
      <c r="B65" s="3">
        <v>115.32399636733643</v>
      </c>
      <c r="C65" s="3">
        <v>-55.323996367336434</v>
      </c>
    </row>
    <row r="66" spans="1:3" x14ac:dyDescent="0.35">
      <c r="A66" s="3">
        <v>38</v>
      </c>
      <c r="B66" s="3">
        <v>80.368226419020317</v>
      </c>
      <c r="C66" s="3">
        <v>-13.368226419020317</v>
      </c>
    </row>
    <row r="67" spans="1:3" x14ac:dyDescent="0.35">
      <c r="A67" s="3">
        <v>39</v>
      </c>
      <c r="B67" s="3">
        <v>71.629283931941302</v>
      </c>
      <c r="C67" s="3">
        <v>-29.629283931941302</v>
      </c>
    </row>
    <row r="68" spans="1:3" x14ac:dyDescent="0.35">
      <c r="A68" s="3">
        <v>40</v>
      </c>
      <c r="B68" s="3">
        <v>97.846111393178376</v>
      </c>
      <c r="C68" s="3">
        <v>-2.8461113931783757</v>
      </c>
    </row>
    <row r="69" spans="1:3" x14ac:dyDescent="0.35">
      <c r="A69" s="3">
        <v>41</v>
      </c>
      <c r="B69" s="3">
        <v>199.06058554641419</v>
      </c>
      <c r="C69" s="3">
        <v>-128.06058554641419</v>
      </c>
    </row>
    <row r="70" spans="1:3" x14ac:dyDescent="0.35">
      <c r="A70" s="3">
        <v>42</v>
      </c>
      <c r="B70" s="3">
        <v>124.06293885441545</v>
      </c>
      <c r="C70" s="3">
        <v>-64.062938854415449</v>
      </c>
    </row>
    <row r="71" spans="1:3" x14ac:dyDescent="0.35">
      <c r="A71" s="3">
        <v>43</v>
      </c>
      <c r="B71" s="3">
        <v>57.006532877534951</v>
      </c>
      <c r="C71" s="3">
        <v>-45.006532877534951</v>
      </c>
    </row>
    <row r="72" spans="1:3" x14ac:dyDescent="0.35">
      <c r="A72" s="3">
        <v>44</v>
      </c>
      <c r="B72" s="3">
        <v>63.972486238944029</v>
      </c>
      <c r="C72" s="3">
        <v>-35.972486238944029</v>
      </c>
    </row>
    <row r="73" spans="1:3" x14ac:dyDescent="0.35">
      <c r="A73" s="3">
        <v>45</v>
      </c>
      <c r="B73" s="3">
        <v>63.972486238944029</v>
      </c>
      <c r="C73" s="3">
        <v>-52.972486238944029</v>
      </c>
    </row>
    <row r="74" spans="1:3" x14ac:dyDescent="0.35">
      <c r="A74" s="3">
        <v>46</v>
      </c>
      <c r="B74" s="3">
        <v>65.624580476680649</v>
      </c>
      <c r="C74" s="3">
        <v>-25.624580476680649</v>
      </c>
    </row>
    <row r="75" spans="1:3" x14ac:dyDescent="0.35">
      <c r="A75" s="3">
        <v>47</v>
      </c>
      <c r="B75" s="3">
        <v>55.924388083453174</v>
      </c>
      <c r="C75" s="3">
        <v>-13.924388083453174</v>
      </c>
    </row>
    <row r="76" spans="1:3" x14ac:dyDescent="0.35">
      <c r="A76" s="3">
        <v>48</v>
      </c>
      <c r="B76" s="3">
        <v>80.368226419020317</v>
      </c>
      <c r="C76" s="3">
        <v>-7.3682264190203171</v>
      </c>
    </row>
    <row r="77" spans="1:3" x14ac:dyDescent="0.35">
      <c r="A77" s="3">
        <v>49</v>
      </c>
      <c r="B77" s="3">
        <v>71.629283931941302</v>
      </c>
      <c r="C77" s="3">
        <v>-29.629283931941302</v>
      </c>
    </row>
    <row r="78" spans="1:3" x14ac:dyDescent="0.35">
      <c r="A78" s="3">
        <v>50</v>
      </c>
      <c r="B78" s="3">
        <v>156.44801790510081</v>
      </c>
      <c r="C78" s="3">
        <v>21.551982094899188</v>
      </c>
    </row>
    <row r="79" spans="1:3" x14ac:dyDescent="0.35">
      <c r="A79" s="3">
        <v>51</v>
      </c>
      <c r="B79" s="3">
        <v>97.846111393178376</v>
      </c>
      <c r="C79" s="3">
        <v>-41.846111393178376</v>
      </c>
    </row>
    <row r="80" spans="1:3" x14ac:dyDescent="0.35">
      <c r="A80" s="3">
        <v>52</v>
      </c>
      <c r="B80" s="3">
        <v>147.70907541802177</v>
      </c>
      <c r="C80" s="3">
        <v>-69.709075418021769</v>
      </c>
    </row>
    <row r="81" spans="1:3" x14ac:dyDescent="0.35">
      <c r="A81" s="3">
        <v>53</v>
      </c>
      <c r="B81" s="3">
        <v>167.75765128981058</v>
      </c>
      <c r="C81" s="3">
        <v>40.242348710189418</v>
      </c>
    </row>
    <row r="82" spans="1:3" x14ac:dyDescent="0.35">
      <c r="A82" s="3">
        <v>54</v>
      </c>
      <c r="B82" s="3">
        <v>80.368226419020317</v>
      </c>
      <c r="C82" s="3">
        <v>-34.368226419020317</v>
      </c>
    </row>
    <row r="83" spans="1:3" x14ac:dyDescent="0.35">
      <c r="A83" s="3">
        <v>55</v>
      </c>
      <c r="B83" s="3">
        <v>57.006532877534951</v>
      </c>
      <c r="C83" s="3">
        <v>11.993467122465049</v>
      </c>
    </row>
    <row r="84" spans="1:3" x14ac:dyDescent="0.35">
      <c r="A84" s="3">
        <v>56</v>
      </c>
      <c r="B84" s="3">
        <v>80.368226419020317</v>
      </c>
      <c r="C84" s="3">
        <v>4.6317735809796829</v>
      </c>
    </row>
    <row r="85" spans="1:3" x14ac:dyDescent="0.35">
      <c r="A85" s="3">
        <v>57</v>
      </c>
      <c r="B85" s="3">
        <v>159.01870880273157</v>
      </c>
      <c r="C85" s="3">
        <v>-80.018708802731567</v>
      </c>
    </row>
    <row r="86" spans="1:3" x14ac:dyDescent="0.35">
      <c r="A86" s="3">
        <v>58</v>
      </c>
      <c r="B86" s="3">
        <v>106.58505388025739</v>
      </c>
      <c r="C86" s="3">
        <v>-50.585053880257391</v>
      </c>
    </row>
    <row r="87" spans="1:3" x14ac:dyDescent="0.35">
      <c r="A87" s="3">
        <v>59</v>
      </c>
      <c r="B87" s="3">
        <v>164.10481559809807</v>
      </c>
      <c r="C87" s="3">
        <v>99.895184401901929</v>
      </c>
    </row>
    <row r="88" spans="1:3" x14ac:dyDescent="0.35">
      <c r="A88" s="3">
        <v>60</v>
      </c>
      <c r="B88" s="3">
        <v>97.846111393178376</v>
      </c>
      <c r="C88" s="3">
        <v>-12.846111393178376</v>
      </c>
    </row>
    <row r="89" spans="1:3" x14ac:dyDescent="0.35">
      <c r="A89" s="3">
        <v>61</v>
      </c>
      <c r="B89" s="3">
        <v>80.368226419020317</v>
      </c>
      <c r="C89" s="3">
        <v>25.631773580979683</v>
      </c>
    </row>
    <row r="90" spans="1:3" x14ac:dyDescent="0.35">
      <c r="A90" s="3">
        <v>62</v>
      </c>
      <c r="B90" s="3">
        <v>32.441799654034483</v>
      </c>
      <c r="C90" s="3">
        <v>-10.441799654034483</v>
      </c>
    </row>
    <row r="91" spans="1:3" x14ac:dyDescent="0.35">
      <c r="A91" s="3">
        <v>63</v>
      </c>
      <c r="B91" s="3">
        <v>65.624580476680649</v>
      </c>
      <c r="C91" s="3">
        <v>-65.624580476680649</v>
      </c>
    </row>
    <row r="92" spans="1:3" x14ac:dyDescent="0.35">
      <c r="A92" s="3">
        <v>64</v>
      </c>
      <c r="B92" s="3">
        <v>47.185445596374151</v>
      </c>
      <c r="C92" s="3">
        <v>14.814554403625849</v>
      </c>
    </row>
    <row r="93" spans="1:3" x14ac:dyDescent="0.35">
      <c r="A93" s="3">
        <v>65</v>
      </c>
      <c r="B93" s="3">
        <v>138.97013293094278</v>
      </c>
      <c r="C93" s="3">
        <v>-71.970132930942782</v>
      </c>
    </row>
    <row r="94" spans="1:3" x14ac:dyDescent="0.35">
      <c r="A94" s="3">
        <v>66</v>
      </c>
      <c r="B94" s="3">
        <v>55.233543751865014</v>
      </c>
      <c r="C94" s="3">
        <v>-29.233543751865014</v>
      </c>
    </row>
    <row r="95" spans="1:3" x14ac:dyDescent="0.35">
      <c r="A95" s="3">
        <v>67</v>
      </c>
      <c r="B95" s="3">
        <v>55.924388083453174</v>
      </c>
      <c r="C95" s="3">
        <v>-29.924388083453174</v>
      </c>
    </row>
    <row r="96" spans="1:3" x14ac:dyDescent="0.35">
      <c r="A96" s="3">
        <v>68</v>
      </c>
      <c r="B96" s="3">
        <v>164.10481559809807</v>
      </c>
      <c r="C96" s="3">
        <v>-58.104815598098071</v>
      </c>
    </row>
    <row r="97" spans="1:3" x14ac:dyDescent="0.35">
      <c r="A97" s="3">
        <v>69</v>
      </c>
      <c r="B97" s="3">
        <v>74.48441785169301</v>
      </c>
      <c r="C97" s="3">
        <v>172.51558214830698</v>
      </c>
    </row>
    <row r="98" spans="1:3" x14ac:dyDescent="0.35">
      <c r="A98" s="3">
        <v>70</v>
      </c>
      <c r="B98" s="3">
        <v>55.233543751865014</v>
      </c>
      <c r="C98" s="3">
        <v>-2.2335437518650139</v>
      </c>
    </row>
    <row r="99" spans="1:3" x14ac:dyDescent="0.35">
      <c r="A99" s="3">
        <v>71</v>
      </c>
      <c r="B99" s="3">
        <v>89.107168906099332</v>
      </c>
      <c r="C99" s="3">
        <v>-47.107168906099332</v>
      </c>
    </row>
    <row r="100" spans="1:3" x14ac:dyDescent="0.35">
      <c r="A100" s="3">
        <v>72</v>
      </c>
      <c r="B100" s="3">
        <v>81.450371213102088</v>
      </c>
      <c r="C100" s="3">
        <v>-31.450371213102088</v>
      </c>
    </row>
    <row r="101" spans="1:3" x14ac:dyDescent="0.35">
      <c r="A101" s="3">
        <v>73</v>
      </c>
      <c r="B101" s="3">
        <v>80.368226419020317</v>
      </c>
      <c r="C101" s="3">
        <v>-80.368226419020317</v>
      </c>
    </row>
    <row r="102" spans="1:3" x14ac:dyDescent="0.35">
      <c r="A102" s="3">
        <v>74</v>
      </c>
      <c r="B102" s="3">
        <v>97.846111393178376</v>
      </c>
      <c r="C102" s="3">
        <v>-51.846111393178376</v>
      </c>
    </row>
    <row r="103" spans="1:3" x14ac:dyDescent="0.35">
      <c r="A103" s="3">
        <v>75</v>
      </c>
      <c r="B103" s="3">
        <v>55.233543751865014</v>
      </c>
      <c r="C103" s="3">
        <v>8.7664562481349861</v>
      </c>
    </row>
    <row r="104" spans="1:3" x14ac:dyDescent="0.35">
      <c r="A104" s="3">
        <v>76</v>
      </c>
      <c r="B104" s="3">
        <v>116.40614116141819</v>
      </c>
      <c r="C104" s="3">
        <v>-67.406141161418191</v>
      </c>
    </row>
    <row r="105" spans="1:3" x14ac:dyDescent="0.35">
      <c r="A105" s="3">
        <v>77</v>
      </c>
      <c r="B105" s="3">
        <v>63.972486238944029</v>
      </c>
      <c r="C105" s="3">
        <v>-10.972486238944029</v>
      </c>
    </row>
    <row r="106" spans="1:3" x14ac:dyDescent="0.35">
      <c r="A106" s="3">
        <v>78</v>
      </c>
      <c r="B106" s="3">
        <v>63.972486238944029</v>
      </c>
      <c r="C106" s="3">
        <v>-49.972486238944029</v>
      </c>
    </row>
    <row r="107" spans="1:3" x14ac:dyDescent="0.35">
      <c r="A107" s="3">
        <v>79</v>
      </c>
      <c r="B107" s="3">
        <v>39.528647903376893</v>
      </c>
      <c r="C107" s="3">
        <v>-12.528647903376893</v>
      </c>
    </row>
    <row r="108" spans="1:3" x14ac:dyDescent="0.35">
      <c r="A108" s="3">
        <v>80</v>
      </c>
      <c r="B108" s="3">
        <v>164.10481559809807</v>
      </c>
      <c r="C108" s="3">
        <v>-82.104815598098071</v>
      </c>
    </row>
    <row r="109" spans="1:3" x14ac:dyDescent="0.35">
      <c r="A109" s="3">
        <v>81</v>
      </c>
      <c r="B109" s="3">
        <v>115.32399636733643</v>
      </c>
      <c r="C109" s="3">
        <v>25.676003632663566</v>
      </c>
    </row>
    <row r="110" spans="1:3" x14ac:dyDescent="0.35">
      <c r="A110" s="3">
        <v>82</v>
      </c>
      <c r="B110" s="3">
        <v>55.233543751865014</v>
      </c>
      <c r="C110" s="3">
        <v>-2.2335437518650139</v>
      </c>
    </row>
    <row r="111" spans="1:3" x14ac:dyDescent="0.35">
      <c r="A111" s="3">
        <v>83</v>
      </c>
      <c r="B111" s="3">
        <v>55.233543751865014</v>
      </c>
      <c r="C111" s="3">
        <v>8.7664562481349861</v>
      </c>
    </row>
    <row r="112" spans="1:3" x14ac:dyDescent="0.35">
      <c r="A112" s="3">
        <v>84</v>
      </c>
      <c r="B112" s="3">
        <v>81.450371213102088</v>
      </c>
      <c r="C112" s="3">
        <v>-22.450371213102088</v>
      </c>
    </row>
    <row r="113" spans="1:3" x14ac:dyDescent="0.35">
      <c r="A113" s="3">
        <v>85</v>
      </c>
      <c r="B113" s="3">
        <v>57.006532877534951</v>
      </c>
      <c r="C113" s="3">
        <v>49.993467122465049</v>
      </c>
    </row>
    <row r="114" spans="1:3" x14ac:dyDescent="0.35">
      <c r="A114" s="3">
        <v>86</v>
      </c>
      <c r="B114" s="3">
        <v>118.17913028708816</v>
      </c>
      <c r="C114" s="3">
        <v>57.820869712911843</v>
      </c>
    </row>
    <row r="115" spans="1:3" x14ac:dyDescent="0.35">
      <c r="A115" s="3">
        <v>87</v>
      </c>
      <c r="B115" s="3">
        <v>80.368226419020317</v>
      </c>
      <c r="C115" s="3">
        <v>25.631773580979683</v>
      </c>
    </row>
    <row r="116" spans="1:3" x14ac:dyDescent="0.35">
      <c r="A116" s="3">
        <v>88</v>
      </c>
      <c r="B116" s="3">
        <v>97.846111393178376</v>
      </c>
      <c r="C116" s="3">
        <v>-33.846111393178376</v>
      </c>
    </row>
    <row r="117" spans="1:3" x14ac:dyDescent="0.35">
      <c r="A117" s="3">
        <v>89</v>
      </c>
      <c r="B117" s="3">
        <v>65.624580476680649</v>
      </c>
      <c r="C117" s="3">
        <v>-65.624580476680649</v>
      </c>
    </row>
    <row r="118" spans="1:3" x14ac:dyDescent="0.35">
      <c r="A118" s="3">
        <v>90</v>
      </c>
      <c r="B118" s="3">
        <v>63.972486238944029</v>
      </c>
      <c r="C118" s="3">
        <v>7.027513761055971</v>
      </c>
    </row>
    <row r="119" spans="1:3" x14ac:dyDescent="0.35">
      <c r="A119" s="3">
        <v>91</v>
      </c>
      <c r="B119" s="3">
        <v>72.711428726023058</v>
      </c>
      <c r="C119" s="3">
        <v>-16.711428726023058</v>
      </c>
    </row>
    <row r="120" spans="1:3" x14ac:dyDescent="0.35">
      <c r="A120" s="3">
        <v>92</v>
      </c>
      <c r="B120" s="3">
        <v>97.846111393178376</v>
      </c>
      <c r="C120" s="3">
        <v>-23.846111393178376</v>
      </c>
    </row>
    <row r="121" spans="1:3" x14ac:dyDescent="0.35">
      <c r="A121" s="3">
        <v>93</v>
      </c>
      <c r="B121" s="3">
        <v>76.13651208942963</v>
      </c>
      <c r="C121" s="3">
        <v>1.8634879105703703</v>
      </c>
    </row>
    <row r="122" spans="1:3" x14ac:dyDescent="0.35">
      <c r="A122" s="3">
        <v>94</v>
      </c>
      <c r="B122" s="3">
        <v>55.924388083453174</v>
      </c>
      <c r="C122" s="3">
        <v>-37.924388083453174</v>
      </c>
    </row>
    <row r="123" spans="1:3" x14ac:dyDescent="0.35">
      <c r="A123" s="3">
        <v>95</v>
      </c>
      <c r="B123" s="3">
        <v>115.32399636733643</v>
      </c>
      <c r="C123" s="3">
        <v>-66.323996367336434</v>
      </c>
    </row>
    <row r="124" spans="1:3" x14ac:dyDescent="0.35">
      <c r="A124" s="3">
        <v>96</v>
      </c>
      <c r="B124" s="3">
        <v>159.01870880273157</v>
      </c>
      <c r="C124" s="3">
        <v>-109.01870880273157</v>
      </c>
    </row>
    <row r="125" spans="1:3" x14ac:dyDescent="0.35">
      <c r="A125" s="3">
        <v>97</v>
      </c>
      <c r="B125" s="3">
        <v>98.928256187260146</v>
      </c>
      <c r="C125" s="3">
        <v>-46.928256187260146</v>
      </c>
    </row>
    <row r="126" spans="1:3" x14ac:dyDescent="0.35">
      <c r="A126" s="3">
        <v>98</v>
      </c>
      <c r="B126" s="3">
        <v>164.10481559809807</v>
      </c>
      <c r="C126" s="3">
        <v>-33.104815598098071</v>
      </c>
    </row>
    <row r="127" spans="1:3" x14ac:dyDescent="0.35">
      <c r="A127" s="3">
        <v>99</v>
      </c>
      <c r="B127" s="3">
        <v>63.972486238944029</v>
      </c>
      <c r="C127" s="3">
        <v>-63.972486238944029</v>
      </c>
    </row>
    <row r="128" spans="1:3" x14ac:dyDescent="0.35">
      <c r="A128" s="3">
        <v>100</v>
      </c>
      <c r="B128" s="3">
        <v>147.70907541802177</v>
      </c>
      <c r="C128" s="3">
        <v>-55.709075418021769</v>
      </c>
    </row>
    <row r="129" spans="1:3" x14ac:dyDescent="0.35">
      <c r="A129" s="3">
        <v>101</v>
      </c>
      <c r="B129" s="3">
        <v>115.32399636733643</v>
      </c>
      <c r="C129" s="3">
        <v>30.676003632663566</v>
      </c>
    </row>
    <row r="130" spans="1:3" x14ac:dyDescent="0.35">
      <c r="A130" s="3">
        <v>102</v>
      </c>
      <c r="B130" s="3">
        <v>118.17913028708816</v>
      </c>
      <c r="C130" s="3">
        <v>57.820869712911843</v>
      </c>
    </row>
    <row r="131" spans="1:3" x14ac:dyDescent="0.35">
      <c r="A131" s="3">
        <v>103</v>
      </c>
      <c r="B131" s="3">
        <v>199.06058554641419</v>
      </c>
      <c r="C131" s="3">
        <v>150.93941445358581</v>
      </c>
    </row>
    <row r="132" spans="1:3" x14ac:dyDescent="0.35">
      <c r="A132" s="3">
        <v>104</v>
      </c>
      <c r="B132" s="3">
        <v>147.70907541802177</v>
      </c>
      <c r="C132" s="3">
        <v>-55.709075418021769</v>
      </c>
    </row>
    <row r="133" spans="1:3" x14ac:dyDescent="0.35">
      <c r="A133" s="3">
        <v>105</v>
      </c>
      <c r="B133" s="3">
        <v>56.885637989601626</v>
      </c>
      <c r="C133" s="3">
        <v>31.114362010398374</v>
      </c>
    </row>
    <row r="134" spans="1:3" x14ac:dyDescent="0.35">
      <c r="A134" s="3">
        <v>106</v>
      </c>
      <c r="B134" s="3">
        <v>63.972486238944029</v>
      </c>
      <c r="C134" s="3">
        <v>2.7513761055971031E-2</v>
      </c>
    </row>
    <row r="135" spans="1:3" x14ac:dyDescent="0.35">
      <c r="A135" s="3">
        <v>107</v>
      </c>
      <c r="B135" s="3">
        <v>80.368226419020317</v>
      </c>
      <c r="C135" s="3">
        <v>-9.3682264190203171</v>
      </c>
    </row>
    <row r="136" spans="1:3" x14ac:dyDescent="0.35">
      <c r="A136" s="3">
        <v>108</v>
      </c>
      <c r="B136" s="3">
        <v>73.402273057611239</v>
      </c>
      <c r="C136" s="3">
        <v>-24.402273057611239</v>
      </c>
    </row>
    <row r="137" spans="1:3" x14ac:dyDescent="0.35">
      <c r="A137" s="3">
        <v>109</v>
      </c>
      <c r="B137" s="3">
        <v>98.928256187260146</v>
      </c>
      <c r="C137" s="3">
        <v>105.07174381273985</v>
      </c>
    </row>
    <row r="138" spans="1:3" x14ac:dyDescent="0.35">
      <c r="A138" s="3">
        <v>110</v>
      </c>
      <c r="B138" s="3">
        <v>97.846111393178376</v>
      </c>
      <c r="C138" s="3">
        <v>71.153888606821624</v>
      </c>
    </row>
    <row r="139" spans="1:3" x14ac:dyDescent="0.35">
      <c r="A139" s="3">
        <v>111</v>
      </c>
      <c r="B139" s="3">
        <v>164.10481559809807</v>
      </c>
      <c r="C139" s="3">
        <v>364.89518440190193</v>
      </c>
    </row>
    <row r="140" spans="1:3" x14ac:dyDescent="0.35">
      <c r="A140" s="3">
        <v>112</v>
      </c>
      <c r="B140" s="3">
        <v>55.924388083453174</v>
      </c>
      <c r="C140" s="3">
        <v>-18.924388083453174</v>
      </c>
    </row>
    <row r="141" spans="1:3" x14ac:dyDescent="0.35">
      <c r="A141" s="3">
        <v>113</v>
      </c>
      <c r="B141" s="3">
        <v>132.80188134149446</v>
      </c>
      <c r="C141" s="3">
        <v>-132.80188134149446</v>
      </c>
    </row>
    <row r="142" spans="1:3" x14ac:dyDescent="0.35">
      <c r="A142" s="3">
        <v>114</v>
      </c>
      <c r="B142" s="3">
        <v>90.189313700181117</v>
      </c>
      <c r="C142" s="3">
        <v>4.8106862998188831</v>
      </c>
    </row>
    <row r="143" spans="1:3" x14ac:dyDescent="0.35">
      <c r="A143" s="3">
        <v>115</v>
      </c>
      <c r="B143" s="3">
        <v>132.80188134149446</v>
      </c>
      <c r="C143" s="3">
        <v>114.19811865850554</v>
      </c>
    </row>
    <row r="144" spans="1:3" x14ac:dyDescent="0.35">
      <c r="A144" s="3">
        <v>116</v>
      </c>
      <c r="B144" s="3">
        <v>63.972486238944029</v>
      </c>
      <c r="C144" s="3">
        <v>12.027513761055971</v>
      </c>
    </row>
    <row r="145" spans="1:3" x14ac:dyDescent="0.35">
      <c r="A145" s="3">
        <v>117</v>
      </c>
      <c r="B145" s="3">
        <v>80.368226419020317</v>
      </c>
      <c r="C145" s="3">
        <v>42.631773580979683</v>
      </c>
    </row>
    <row r="146" spans="1:3" x14ac:dyDescent="0.35">
      <c r="A146" s="3">
        <v>118</v>
      </c>
      <c r="B146" s="3">
        <v>57.006532877534951</v>
      </c>
      <c r="C146" s="3">
        <v>-22.006532877534951</v>
      </c>
    </row>
    <row r="147" spans="1:3" x14ac:dyDescent="0.35">
      <c r="A147" s="3">
        <v>119</v>
      </c>
      <c r="B147" s="3">
        <v>115.32399636733643</v>
      </c>
      <c r="C147" s="3">
        <v>-36.323996367336434</v>
      </c>
    </row>
    <row r="148" spans="1:3" x14ac:dyDescent="0.35">
      <c r="A148" s="3">
        <v>120</v>
      </c>
      <c r="B148" s="3">
        <v>66.706725270762419</v>
      </c>
      <c r="C148" s="3">
        <v>73.293274729237581</v>
      </c>
    </row>
    <row r="149" spans="1:3" x14ac:dyDescent="0.35">
      <c r="A149" s="3">
        <v>121</v>
      </c>
      <c r="B149" s="3">
        <v>133.88402613557625</v>
      </c>
      <c r="C149" s="3">
        <v>-27.884026135576249</v>
      </c>
    </row>
    <row r="150" spans="1:3" x14ac:dyDescent="0.35">
      <c r="A150" s="3">
        <v>122</v>
      </c>
      <c r="B150" s="3">
        <v>151.36191110973431</v>
      </c>
      <c r="C150" s="3">
        <v>-59.361911109734308</v>
      </c>
    </row>
    <row r="151" spans="1:3" x14ac:dyDescent="0.35">
      <c r="A151" s="3">
        <v>123</v>
      </c>
      <c r="B151" s="3">
        <v>76.13651208942963</v>
      </c>
      <c r="C151" s="3">
        <v>1.8634879105703703</v>
      </c>
    </row>
    <row r="152" spans="1:3" x14ac:dyDescent="0.35">
      <c r="A152" s="3">
        <v>124</v>
      </c>
      <c r="B152" s="3">
        <v>167.75765128981058</v>
      </c>
      <c r="C152" s="3">
        <v>1.2423487101894182</v>
      </c>
    </row>
    <row r="153" spans="1:3" x14ac:dyDescent="0.35">
      <c r="A153" s="3">
        <v>125</v>
      </c>
      <c r="B153" s="3">
        <v>103.43548434474849</v>
      </c>
      <c r="C153" s="3">
        <v>-70.435484344748488</v>
      </c>
    </row>
    <row r="154" spans="1:3" x14ac:dyDescent="0.35">
      <c r="A154" s="3">
        <v>126</v>
      </c>
      <c r="B154" s="3">
        <v>118.0582353991548</v>
      </c>
      <c r="C154" s="3">
        <v>-71.058235399154796</v>
      </c>
    </row>
    <row r="155" spans="1:3" x14ac:dyDescent="0.35">
      <c r="A155" s="3">
        <v>127</v>
      </c>
      <c r="B155" s="3">
        <v>80.368226419020317</v>
      </c>
      <c r="C155" s="3">
        <v>-9.3682264190203171</v>
      </c>
    </row>
    <row r="156" spans="1:3" x14ac:dyDescent="0.35">
      <c r="A156" s="3">
        <v>128</v>
      </c>
      <c r="B156" s="3">
        <v>55.233543751865014</v>
      </c>
      <c r="C156" s="3">
        <v>-27.233543751865014</v>
      </c>
    </row>
    <row r="157" spans="1:3" x14ac:dyDescent="0.35">
      <c r="A157" s="3">
        <v>129</v>
      </c>
      <c r="B157" s="3">
        <v>80.368226419020317</v>
      </c>
      <c r="C157" s="3">
        <v>-31.368226419020317</v>
      </c>
    </row>
    <row r="158" spans="1:3" x14ac:dyDescent="0.35">
      <c r="A158" s="3">
        <v>130</v>
      </c>
      <c r="B158" s="3">
        <v>115.32399636733643</v>
      </c>
      <c r="C158" s="3">
        <v>-16.323996367336434</v>
      </c>
    </row>
    <row r="159" spans="1:3" x14ac:dyDescent="0.35">
      <c r="A159" s="3">
        <v>131</v>
      </c>
      <c r="B159" s="3">
        <v>97.846111393178376</v>
      </c>
      <c r="C159" s="3">
        <v>2.1538886068216243</v>
      </c>
    </row>
    <row r="160" spans="1:3" x14ac:dyDescent="0.35">
      <c r="A160" s="3">
        <v>132</v>
      </c>
      <c r="B160" s="3">
        <v>199.06058554641419</v>
      </c>
      <c r="C160" s="3">
        <v>-40.060585546414188</v>
      </c>
    </row>
    <row r="161" spans="1:3" x14ac:dyDescent="0.35">
      <c r="A161" s="3">
        <v>133</v>
      </c>
      <c r="B161" s="3">
        <v>216.53847052057222</v>
      </c>
      <c r="C161" s="3">
        <v>-57.538470520572218</v>
      </c>
    </row>
    <row r="162" spans="1:3" x14ac:dyDescent="0.35">
      <c r="A162" s="3">
        <v>134</v>
      </c>
      <c r="B162" s="3">
        <v>97.846111393178376</v>
      </c>
      <c r="C162" s="3">
        <v>-97.846111393178376</v>
      </c>
    </row>
    <row r="163" spans="1:3" x14ac:dyDescent="0.35">
      <c r="A163" s="3">
        <v>135</v>
      </c>
      <c r="B163" s="3">
        <v>97.846111393178376</v>
      </c>
      <c r="C163" s="3">
        <v>-27.846111393178376</v>
      </c>
    </row>
    <row r="164" spans="1:3" x14ac:dyDescent="0.35">
      <c r="A164" s="3">
        <v>136</v>
      </c>
      <c r="B164" s="3">
        <v>199.06058554641419</v>
      </c>
      <c r="C164" s="3">
        <v>-154.06058554641419</v>
      </c>
    </row>
    <row r="165" spans="1:3" x14ac:dyDescent="0.35">
      <c r="A165" s="3">
        <v>137</v>
      </c>
      <c r="B165" s="3">
        <v>80.368226419020317</v>
      </c>
      <c r="C165" s="3">
        <v>42.631773580979683</v>
      </c>
    </row>
    <row r="166" spans="1:3" x14ac:dyDescent="0.35">
      <c r="A166" s="3">
        <v>138</v>
      </c>
      <c r="B166" s="3">
        <v>167.75765128981058</v>
      </c>
      <c r="C166" s="3">
        <v>61.242348710189418</v>
      </c>
    </row>
    <row r="167" spans="1:3" x14ac:dyDescent="0.35">
      <c r="A167" s="3">
        <v>139</v>
      </c>
      <c r="B167" s="3">
        <v>115.32399636733643</v>
      </c>
      <c r="C167" s="3">
        <v>124.67600363266357</v>
      </c>
    </row>
    <row r="168" spans="1:3" x14ac:dyDescent="0.35">
      <c r="A168" s="3">
        <v>140</v>
      </c>
      <c r="B168" s="3">
        <v>80.368226419020317</v>
      </c>
      <c r="C168" s="3">
        <v>-16.368226419020317</v>
      </c>
    </row>
    <row r="169" spans="1:3" x14ac:dyDescent="0.35">
      <c r="A169" s="3">
        <v>141</v>
      </c>
      <c r="B169" s="3">
        <v>80.368226419020317</v>
      </c>
      <c r="C169" s="3">
        <v>-31.368226419020317</v>
      </c>
    </row>
    <row r="170" spans="1:3" x14ac:dyDescent="0.35">
      <c r="A170" s="3">
        <v>142</v>
      </c>
      <c r="B170" s="3">
        <v>115.32399636733643</v>
      </c>
      <c r="C170" s="3">
        <v>159.67600363266357</v>
      </c>
    </row>
    <row r="171" spans="1:3" x14ac:dyDescent="0.35">
      <c r="A171" s="3">
        <v>143</v>
      </c>
      <c r="B171" s="3">
        <v>66.706725270762419</v>
      </c>
      <c r="C171" s="3">
        <v>93.293274729237581</v>
      </c>
    </row>
    <row r="172" spans="1:3" x14ac:dyDescent="0.35">
      <c r="A172" s="3">
        <v>144</v>
      </c>
      <c r="B172" s="3">
        <v>132.80188134149446</v>
      </c>
      <c r="C172" s="3">
        <v>-132.80188134149446</v>
      </c>
    </row>
    <row r="173" spans="1:3" x14ac:dyDescent="0.35">
      <c r="A173" s="3">
        <v>145</v>
      </c>
      <c r="B173" s="3">
        <v>80.368226419020317</v>
      </c>
      <c r="C173" s="3">
        <v>-7.3682264190203171</v>
      </c>
    </row>
    <row r="174" spans="1:3" x14ac:dyDescent="0.35">
      <c r="A174" s="3">
        <v>146</v>
      </c>
      <c r="B174" s="3">
        <v>81.450371213102088</v>
      </c>
      <c r="C174" s="3">
        <v>47.549628786897912</v>
      </c>
    </row>
    <row r="175" spans="1:3" x14ac:dyDescent="0.35">
      <c r="A175" s="3">
        <v>147</v>
      </c>
      <c r="B175" s="3">
        <v>65.624580476680649</v>
      </c>
      <c r="C175" s="3">
        <v>-17.624580476680649</v>
      </c>
    </row>
    <row r="176" spans="1:3" x14ac:dyDescent="0.35">
      <c r="A176" s="3">
        <v>148</v>
      </c>
      <c r="B176" s="3">
        <v>98.928256187260146</v>
      </c>
      <c r="C176" s="3">
        <v>135.07174381273984</v>
      </c>
    </row>
    <row r="177" spans="1:3" x14ac:dyDescent="0.35">
      <c r="A177" s="3">
        <v>149</v>
      </c>
      <c r="B177" s="3">
        <v>147.70907541802177</v>
      </c>
      <c r="C177" s="3">
        <v>-42.709075418021769</v>
      </c>
    </row>
    <row r="178" spans="1:3" x14ac:dyDescent="0.35">
      <c r="A178" s="3">
        <v>150</v>
      </c>
      <c r="B178" s="3">
        <v>63.972486238944029</v>
      </c>
      <c r="C178" s="3">
        <v>-35.972486238944029</v>
      </c>
    </row>
    <row r="179" spans="1:3" x14ac:dyDescent="0.35">
      <c r="A179" s="3">
        <v>151</v>
      </c>
      <c r="B179" s="3">
        <v>147.70907541802177</v>
      </c>
      <c r="C179" s="3">
        <v>-14.709075418021769</v>
      </c>
    </row>
    <row r="180" spans="1:3" x14ac:dyDescent="0.35">
      <c r="A180" s="3">
        <v>152</v>
      </c>
      <c r="B180" s="3">
        <v>115.32399636733643</v>
      </c>
      <c r="C180" s="3">
        <v>37.676003632663566</v>
      </c>
    </row>
    <row r="181" spans="1:3" x14ac:dyDescent="0.35">
      <c r="A181" s="3">
        <v>153</v>
      </c>
      <c r="B181" s="3">
        <v>132.80188134149446</v>
      </c>
      <c r="C181" s="3">
        <v>40.198118658505535</v>
      </c>
    </row>
    <row r="182" spans="1:3" x14ac:dyDescent="0.35">
      <c r="A182" s="3">
        <v>154</v>
      </c>
      <c r="B182" s="3">
        <v>80.368226419020317</v>
      </c>
      <c r="C182" s="3">
        <v>-40.368226419020317</v>
      </c>
    </row>
    <row r="183" spans="1:3" x14ac:dyDescent="0.35">
      <c r="A183" s="3">
        <v>155</v>
      </c>
      <c r="B183" s="3">
        <v>81.450371213102088</v>
      </c>
      <c r="C183" s="3">
        <v>-81.450371213102088</v>
      </c>
    </row>
    <row r="184" spans="1:3" x14ac:dyDescent="0.35">
      <c r="A184" s="3">
        <v>156</v>
      </c>
      <c r="B184" s="3">
        <v>80.368226419020317</v>
      </c>
      <c r="C184" s="3">
        <v>40.631773580979683</v>
      </c>
    </row>
    <row r="185" spans="1:3" x14ac:dyDescent="0.35">
      <c r="A185" s="3">
        <v>157</v>
      </c>
      <c r="B185" s="3">
        <v>89.107168906099332</v>
      </c>
      <c r="C185" s="3">
        <v>44.892831093900668</v>
      </c>
    </row>
    <row r="186" spans="1:3" x14ac:dyDescent="0.35">
      <c r="A186" s="3">
        <v>158</v>
      </c>
      <c r="B186" s="3">
        <v>159.01870880273157</v>
      </c>
      <c r="C186" s="3">
        <v>-102.01870880273157</v>
      </c>
    </row>
    <row r="187" spans="1:3" x14ac:dyDescent="0.35">
      <c r="A187" s="3">
        <v>159</v>
      </c>
      <c r="B187" s="3">
        <v>71.629283931941302</v>
      </c>
      <c r="C187" s="3">
        <v>-15.629283931941302</v>
      </c>
    </row>
    <row r="188" spans="1:3" x14ac:dyDescent="0.35">
      <c r="A188" s="3">
        <v>160</v>
      </c>
      <c r="B188" s="3">
        <v>83.102465450838707</v>
      </c>
      <c r="C188" s="3">
        <v>-47.102465450838707</v>
      </c>
    </row>
    <row r="189" spans="1:3" x14ac:dyDescent="0.35">
      <c r="A189" s="3">
        <v>161</v>
      </c>
      <c r="B189" s="3">
        <v>83.102465450838707</v>
      </c>
      <c r="C189" s="3">
        <v>1.8975345491612927</v>
      </c>
    </row>
    <row r="190" spans="1:3" x14ac:dyDescent="0.35">
      <c r="A190" s="3">
        <v>162</v>
      </c>
      <c r="B190" s="3">
        <v>63.972486238944029</v>
      </c>
      <c r="C190" s="3">
        <v>17.027513761055971</v>
      </c>
    </row>
    <row r="191" spans="1:3" x14ac:dyDescent="0.35">
      <c r="A191" s="3">
        <v>163</v>
      </c>
      <c r="B191" s="3">
        <v>63.972486238944029</v>
      </c>
      <c r="C191" s="3">
        <v>11.027513761055971</v>
      </c>
    </row>
    <row r="192" spans="1:3" x14ac:dyDescent="0.35">
      <c r="A192" s="3">
        <v>164</v>
      </c>
      <c r="B192" s="3">
        <v>80.368226419020317</v>
      </c>
      <c r="C192" s="3">
        <v>-7.3682264190203171</v>
      </c>
    </row>
    <row r="193" spans="1:3" x14ac:dyDescent="0.35">
      <c r="A193" s="3">
        <v>165</v>
      </c>
      <c r="B193" s="3">
        <v>89.107168906099332</v>
      </c>
      <c r="C193" s="3">
        <v>44.892831093900668</v>
      </c>
    </row>
    <row r="194" spans="1:3" x14ac:dyDescent="0.35">
      <c r="A194" s="3">
        <v>166</v>
      </c>
      <c r="B194" s="3">
        <v>55.233543751865014</v>
      </c>
      <c r="C194" s="3">
        <v>-22.233543751865014</v>
      </c>
    </row>
    <row r="195" spans="1:3" x14ac:dyDescent="0.35">
      <c r="A195" s="3">
        <v>167</v>
      </c>
      <c r="B195" s="3">
        <v>80.368226419020317</v>
      </c>
      <c r="C195" s="3">
        <v>-46.368226419020317</v>
      </c>
    </row>
    <row r="196" spans="1:3" x14ac:dyDescent="0.35">
      <c r="A196" s="3">
        <v>168</v>
      </c>
      <c r="B196" s="3">
        <v>83.102465450838707</v>
      </c>
      <c r="C196" s="3">
        <v>-47.102465450838707</v>
      </c>
    </row>
    <row r="197" spans="1:3" x14ac:dyDescent="0.35">
      <c r="A197" s="3">
        <v>169</v>
      </c>
      <c r="B197" s="3">
        <v>115.32399636733643</v>
      </c>
      <c r="C197" s="3">
        <v>37.676003632663566</v>
      </c>
    </row>
    <row r="198" spans="1:3" x14ac:dyDescent="0.35">
      <c r="A198" s="3">
        <v>170</v>
      </c>
      <c r="B198" s="3">
        <v>63.972486238944029</v>
      </c>
      <c r="C198" s="3">
        <v>-2.972486238944029</v>
      </c>
    </row>
    <row r="199" spans="1:3" x14ac:dyDescent="0.35">
      <c r="A199" s="3">
        <v>171</v>
      </c>
      <c r="B199" s="3">
        <v>83.102465450838707</v>
      </c>
      <c r="C199" s="3">
        <v>11.897534549161293</v>
      </c>
    </row>
    <row r="200" spans="1:3" x14ac:dyDescent="0.35">
      <c r="A200" s="3">
        <v>172</v>
      </c>
      <c r="B200" s="3">
        <v>71.629283931941302</v>
      </c>
      <c r="C200" s="3">
        <v>-15.629283931941302</v>
      </c>
    </row>
    <row r="201" spans="1:3" x14ac:dyDescent="0.35">
      <c r="A201" s="3">
        <v>173</v>
      </c>
      <c r="B201" s="3">
        <v>65.624580476680649</v>
      </c>
      <c r="C201" s="3">
        <v>-17.624580476680649</v>
      </c>
    </row>
    <row r="202" spans="1:3" x14ac:dyDescent="0.35">
      <c r="A202" s="3">
        <v>174</v>
      </c>
      <c r="B202" s="3">
        <v>81.450371213102088</v>
      </c>
      <c r="C202" s="3">
        <v>-4.4503712131020876</v>
      </c>
    </row>
    <row r="203" spans="1:3" x14ac:dyDescent="0.35">
      <c r="A203" s="3">
        <v>175</v>
      </c>
      <c r="B203" s="3">
        <v>251.49424046888834</v>
      </c>
      <c r="C203" s="3">
        <v>174.50575953111166</v>
      </c>
    </row>
    <row r="204" spans="1:3" x14ac:dyDescent="0.35">
      <c r="A204" s="3">
        <v>176</v>
      </c>
      <c r="B204" s="3">
        <v>151.36191110973431</v>
      </c>
      <c r="C204" s="3">
        <v>-46.361911109734308</v>
      </c>
    </row>
    <row r="205" spans="1:3" x14ac:dyDescent="0.35">
      <c r="A205" s="3">
        <v>177</v>
      </c>
      <c r="B205" s="3">
        <v>63.972486238944029</v>
      </c>
      <c r="C205" s="3">
        <v>5.027513761055971</v>
      </c>
    </row>
    <row r="206" spans="1:3" x14ac:dyDescent="0.35">
      <c r="A206" s="3">
        <v>178</v>
      </c>
      <c r="B206" s="3">
        <v>139.66097726253093</v>
      </c>
      <c r="C206" s="3">
        <v>152.33902273746907</v>
      </c>
    </row>
    <row r="207" spans="1:3" x14ac:dyDescent="0.35">
      <c r="A207" s="3">
        <v>179</v>
      </c>
      <c r="B207" s="3">
        <v>159.01870880273157</v>
      </c>
      <c r="C207" s="3">
        <v>-61.018708802731567</v>
      </c>
    </row>
    <row r="208" spans="1:3" x14ac:dyDescent="0.35">
      <c r="A208" s="3">
        <v>180</v>
      </c>
      <c r="B208" s="3">
        <v>63.972486238944029</v>
      </c>
      <c r="C208" s="3">
        <v>-28.972486238944029</v>
      </c>
    </row>
    <row r="209" spans="1:3" x14ac:dyDescent="0.35">
      <c r="A209" s="3">
        <v>181</v>
      </c>
      <c r="B209" s="3">
        <v>80.368226419020317</v>
      </c>
      <c r="C209" s="3">
        <v>25.631773580979683</v>
      </c>
    </row>
    <row r="210" spans="1:3" x14ac:dyDescent="0.35">
      <c r="A210" s="3">
        <v>182</v>
      </c>
      <c r="B210" s="3">
        <v>97.846111393178376</v>
      </c>
      <c r="C210" s="3">
        <v>-58.846111393178376</v>
      </c>
    </row>
    <row r="211" spans="1:3" x14ac:dyDescent="0.35">
      <c r="A211" s="3">
        <v>183</v>
      </c>
      <c r="B211" s="3">
        <v>97.846111393178376</v>
      </c>
      <c r="C211" s="3">
        <v>-27.846111393178376</v>
      </c>
    </row>
    <row r="212" spans="1:3" x14ac:dyDescent="0.35">
      <c r="A212" s="3">
        <v>184</v>
      </c>
      <c r="B212" s="3">
        <v>251.49424046888834</v>
      </c>
      <c r="C212" s="3">
        <v>122.50575953111166</v>
      </c>
    </row>
    <row r="213" spans="1:3" x14ac:dyDescent="0.35">
      <c r="A213" s="3">
        <v>185</v>
      </c>
      <c r="B213" s="3">
        <v>167.75765128981058</v>
      </c>
      <c r="C213" s="3">
        <v>-61.757651289810582</v>
      </c>
    </row>
    <row r="214" spans="1:3" x14ac:dyDescent="0.35">
      <c r="A214" s="3">
        <v>186</v>
      </c>
      <c r="B214" s="3">
        <v>167.75765128981058</v>
      </c>
      <c r="C214" s="3">
        <v>56.242348710189418</v>
      </c>
    </row>
    <row r="215" spans="1:3" x14ac:dyDescent="0.35">
      <c r="A215" s="3">
        <v>187</v>
      </c>
      <c r="B215" s="3">
        <v>159.01870880273157</v>
      </c>
      <c r="C215" s="3">
        <v>-16.018708802731567</v>
      </c>
    </row>
    <row r="216" spans="1:3" x14ac:dyDescent="0.35">
      <c r="A216" s="3">
        <v>188</v>
      </c>
      <c r="B216" s="3">
        <v>147.70907541802177</v>
      </c>
      <c r="C216" s="3">
        <v>-112.70907541802177</v>
      </c>
    </row>
    <row r="217" spans="1:3" x14ac:dyDescent="0.35">
      <c r="A217" s="3">
        <v>189</v>
      </c>
      <c r="B217" s="3">
        <v>97.846111393178376</v>
      </c>
      <c r="C217" s="3">
        <v>2.1538886068216243</v>
      </c>
    </row>
    <row r="218" spans="1:3" x14ac:dyDescent="0.35">
      <c r="A218" s="3">
        <v>190</v>
      </c>
      <c r="B218" s="3">
        <v>57.006532877534951</v>
      </c>
      <c r="C218" s="3">
        <v>-12.006532877534951</v>
      </c>
    </row>
    <row r="219" spans="1:3" x14ac:dyDescent="0.35">
      <c r="A219" s="3">
        <v>191</v>
      </c>
      <c r="B219" s="3">
        <v>65.624580476680649</v>
      </c>
      <c r="C219" s="3">
        <v>-23.624580476680649</v>
      </c>
    </row>
    <row r="220" spans="1:3" x14ac:dyDescent="0.35">
      <c r="A220" s="3">
        <v>192</v>
      </c>
      <c r="B220" s="3">
        <v>39.528647903376893</v>
      </c>
      <c r="C220" s="3">
        <v>-14.528647903376893</v>
      </c>
    </row>
    <row r="221" spans="1:3" x14ac:dyDescent="0.35">
      <c r="A221" s="3">
        <v>193</v>
      </c>
      <c r="B221" s="3">
        <v>115.32399636733643</v>
      </c>
      <c r="C221" s="3">
        <v>-87.323996367336434</v>
      </c>
    </row>
    <row r="222" spans="1:3" x14ac:dyDescent="0.35">
      <c r="A222" s="3">
        <v>194</v>
      </c>
      <c r="B222" s="3">
        <v>63.972486238944029</v>
      </c>
      <c r="C222" s="3">
        <v>-3.972486238944029</v>
      </c>
    </row>
    <row r="223" spans="1:3" x14ac:dyDescent="0.35">
      <c r="A223" s="3">
        <v>195</v>
      </c>
      <c r="B223" s="3">
        <v>164.10481559809807</v>
      </c>
      <c r="C223" s="3">
        <v>73.895184401901929</v>
      </c>
    </row>
    <row r="224" spans="1:3" x14ac:dyDescent="0.35">
      <c r="A224" s="3">
        <v>196</v>
      </c>
      <c r="B224" s="3">
        <v>81.450371213102088</v>
      </c>
      <c r="C224" s="3">
        <v>-10.450371213102088</v>
      </c>
    </row>
    <row r="225" spans="1:3" x14ac:dyDescent="0.35">
      <c r="A225" s="3">
        <v>197</v>
      </c>
      <c r="B225" s="3">
        <v>89.107168906099332</v>
      </c>
      <c r="C225" s="3">
        <v>-18.107168906099332</v>
      </c>
    </row>
    <row r="226" spans="1:3" x14ac:dyDescent="0.35">
      <c r="A226" s="3">
        <v>198</v>
      </c>
      <c r="B226" s="3">
        <v>97.846111393178376</v>
      </c>
      <c r="C226" s="3">
        <v>-14.846111393178376</v>
      </c>
    </row>
    <row r="227" spans="1:3" x14ac:dyDescent="0.35">
      <c r="A227" s="3">
        <v>199</v>
      </c>
      <c r="B227" s="3">
        <v>80.368226419020317</v>
      </c>
      <c r="C227" s="3">
        <v>-14.368226419020317</v>
      </c>
    </row>
    <row r="228" spans="1:3" x14ac:dyDescent="0.35">
      <c r="A228" s="3">
        <v>200</v>
      </c>
      <c r="B228" s="3">
        <v>81.450371213102088</v>
      </c>
      <c r="C228" s="3">
        <v>-14.450371213102088</v>
      </c>
    </row>
    <row r="229" spans="1:3" x14ac:dyDescent="0.35">
      <c r="A229" s="3">
        <v>201</v>
      </c>
      <c r="B229" s="3">
        <v>115.32399636733643</v>
      </c>
      <c r="C229" s="3">
        <v>17.676003632663566</v>
      </c>
    </row>
    <row r="230" spans="1:3" x14ac:dyDescent="0.35">
      <c r="A230" s="3">
        <v>202</v>
      </c>
      <c r="B230" s="3">
        <v>80.368226419020317</v>
      </c>
      <c r="C230" s="3">
        <v>-4.3682264190203171</v>
      </c>
    </row>
    <row r="231" spans="1:3" x14ac:dyDescent="0.35">
      <c r="A231" s="3">
        <v>203</v>
      </c>
      <c r="B231" s="3">
        <v>159.01870880273157</v>
      </c>
      <c r="C231" s="3">
        <v>-78.018708802731567</v>
      </c>
    </row>
    <row r="232" spans="1:3" x14ac:dyDescent="0.35">
      <c r="A232" s="3">
        <v>204</v>
      </c>
      <c r="B232" s="3">
        <v>132.80188134149446</v>
      </c>
      <c r="C232" s="3">
        <v>-11.801881341494465</v>
      </c>
    </row>
    <row r="233" spans="1:3" x14ac:dyDescent="0.35">
      <c r="A233" s="3">
        <v>205</v>
      </c>
      <c r="B233" s="3">
        <v>108.35804300592733</v>
      </c>
      <c r="C233" s="3">
        <v>-22.358043005927328</v>
      </c>
    </row>
    <row r="234" spans="1:3" x14ac:dyDescent="0.35">
      <c r="A234" s="3">
        <v>206</v>
      </c>
      <c r="B234" s="3">
        <v>148.39991974960995</v>
      </c>
      <c r="C234" s="3">
        <v>-91.39991974960995</v>
      </c>
    </row>
    <row r="235" spans="1:3" x14ac:dyDescent="0.35">
      <c r="A235" s="3">
        <v>207</v>
      </c>
      <c r="B235" s="3">
        <v>81.450371213102088</v>
      </c>
      <c r="C235" s="3">
        <v>39.549628786897912</v>
      </c>
    </row>
    <row r="236" spans="1:3" x14ac:dyDescent="0.35">
      <c r="A236" s="3">
        <v>208</v>
      </c>
      <c r="B236" s="3">
        <v>56.885637989601626</v>
      </c>
      <c r="C236" s="3">
        <v>-4.8856379896016264</v>
      </c>
    </row>
    <row r="237" spans="1:3" x14ac:dyDescent="0.35">
      <c r="A237" s="3">
        <v>209</v>
      </c>
      <c r="B237" s="3">
        <v>116.40614116141819</v>
      </c>
      <c r="C237" s="3">
        <v>-11.406141161418191</v>
      </c>
    </row>
    <row r="238" spans="1:3" x14ac:dyDescent="0.35">
      <c r="A238" s="3">
        <v>210</v>
      </c>
      <c r="B238" s="3">
        <v>97.846111393178376</v>
      </c>
      <c r="C238" s="3">
        <v>-14.846111393178376</v>
      </c>
    </row>
    <row r="239" spans="1:3" x14ac:dyDescent="0.35">
      <c r="A239" s="3">
        <v>211</v>
      </c>
      <c r="B239" s="3">
        <v>97.846111393178376</v>
      </c>
      <c r="C239" s="3">
        <v>50.153888606821624</v>
      </c>
    </row>
    <row r="240" spans="1:3" x14ac:dyDescent="0.35">
      <c r="A240" s="3">
        <v>212</v>
      </c>
      <c r="B240" s="3">
        <v>63.972486238944029</v>
      </c>
      <c r="C240" s="3">
        <v>-18.972486238944029</v>
      </c>
    </row>
    <row r="241" spans="1:3" x14ac:dyDescent="0.35">
      <c r="A241" s="3">
        <v>213</v>
      </c>
      <c r="B241" s="3">
        <v>216.53847052057222</v>
      </c>
      <c r="C241" s="3">
        <v>-35.538470520572218</v>
      </c>
    </row>
    <row r="242" spans="1:3" x14ac:dyDescent="0.35">
      <c r="A242" s="3">
        <v>214</v>
      </c>
      <c r="B242" s="3">
        <v>151.36191110973431</v>
      </c>
      <c r="C242" s="3">
        <v>-58.361911109734308</v>
      </c>
    </row>
    <row r="243" spans="1:3" x14ac:dyDescent="0.35">
      <c r="A243" s="3">
        <v>215</v>
      </c>
      <c r="B243" s="3">
        <v>81.450371213102088</v>
      </c>
      <c r="C243" s="3">
        <v>6.5496287868979124</v>
      </c>
    </row>
    <row r="244" spans="1:3" x14ac:dyDescent="0.35">
      <c r="A244" s="3">
        <v>216</v>
      </c>
      <c r="B244" s="3">
        <v>81.450371213102088</v>
      </c>
      <c r="C244" s="3">
        <v>-8.4503712131020876</v>
      </c>
    </row>
    <row r="245" spans="1:3" x14ac:dyDescent="0.35">
      <c r="A245" s="3">
        <v>217</v>
      </c>
      <c r="B245" s="3">
        <v>55.233543751865014</v>
      </c>
      <c r="C245" s="3">
        <v>-15.233543751865014</v>
      </c>
    </row>
    <row r="246" spans="1:3" x14ac:dyDescent="0.35">
      <c r="A246" s="3">
        <v>218</v>
      </c>
      <c r="B246" s="3">
        <v>72.711428726023058</v>
      </c>
      <c r="C246" s="3">
        <v>24.288571273976942</v>
      </c>
    </row>
    <row r="247" spans="1:3" x14ac:dyDescent="0.35">
      <c r="A247" s="3">
        <v>219</v>
      </c>
      <c r="B247" s="3">
        <v>63.972486238944029</v>
      </c>
      <c r="C247" s="3">
        <v>5.027513761055971</v>
      </c>
    </row>
    <row r="248" spans="1:3" x14ac:dyDescent="0.35">
      <c r="A248" s="3">
        <v>220</v>
      </c>
      <c r="B248" s="3">
        <v>63.972486238944029</v>
      </c>
      <c r="C248" s="3">
        <v>-23.972486238944029</v>
      </c>
    </row>
    <row r="249" spans="1:3" x14ac:dyDescent="0.35">
      <c r="A249" s="3">
        <v>221</v>
      </c>
      <c r="B249" s="3">
        <v>80.368226419020317</v>
      </c>
      <c r="C249" s="3">
        <v>8.6317735809796829</v>
      </c>
    </row>
    <row r="250" spans="1:3" x14ac:dyDescent="0.35">
      <c r="A250" s="3">
        <v>222</v>
      </c>
      <c r="B250" s="3">
        <v>142.62296862265529</v>
      </c>
      <c r="C250" s="3">
        <v>-49.622968622655293</v>
      </c>
    </row>
    <row r="251" spans="1:3" x14ac:dyDescent="0.35">
      <c r="A251" s="3">
        <v>223</v>
      </c>
      <c r="B251" s="3">
        <v>106.58505388025739</v>
      </c>
      <c r="C251" s="3">
        <v>-56.585053880257391</v>
      </c>
    </row>
    <row r="252" spans="1:3" x14ac:dyDescent="0.35">
      <c r="A252" s="3">
        <v>224</v>
      </c>
      <c r="B252" s="3">
        <v>115.32399636733643</v>
      </c>
      <c r="C252" s="3">
        <v>-6.3239963673364343</v>
      </c>
    </row>
    <row r="253" spans="1:3" x14ac:dyDescent="0.35">
      <c r="A253" s="3">
        <v>225</v>
      </c>
      <c r="B253" s="3">
        <v>125.14508364849722</v>
      </c>
      <c r="C253" s="3">
        <v>-44.14508364849722</v>
      </c>
    </row>
    <row r="254" spans="1:3" x14ac:dyDescent="0.35">
      <c r="A254" s="3">
        <v>226</v>
      </c>
      <c r="B254" s="3">
        <v>71.629283931941302</v>
      </c>
      <c r="C254" s="3">
        <v>37.370716068058698</v>
      </c>
    </row>
    <row r="255" spans="1:3" x14ac:dyDescent="0.35">
      <c r="A255" s="3">
        <v>227</v>
      </c>
      <c r="B255" s="3">
        <v>80.368226419020317</v>
      </c>
      <c r="C255" s="3">
        <v>8.6317735809796829</v>
      </c>
    </row>
    <row r="256" spans="1:3" x14ac:dyDescent="0.35">
      <c r="A256" s="3">
        <v>228</v>
      </c>
      <c r="B256" s="3">
        <v>72.711428726023058</v>
      </c>
      <c r="C256" s="3">
        <v>24.288571273976942</v>
      </c>
    </row>
    <row r="257" spans="1:3" x14ac:dyDescent="0.35">
      <c r="A257" s="3">
        <v>229</v>
      </c>
      <c r="B257" s="3">
        <v>80.368226419020317</v>
      </c>
      <c r="C257" s="3">
        <v>28.631773580979683</v>
      </c>
    </row>
    <row r="258" spans="1:3" x14ac:dyDescent="0.35">
      <c r="A258" s="3">
        <v>230</v>
      </c>
      <c r="B258" s="3">
        <v>63.972486238944029</v>
      </c>
      <c r="C258" s="3">
        <v>-63.972486238944029</v>
      </c>
    </row>
    <row r="259" spans="1:3" x14ac:dyDescent="0.35">
      <c r="A259" s="3">
        <v>231</v>
      </c>
      <c r="B259" s="3">
        <v>63.972486238944029</v>
      </c>
      <c r="C259" s="3">
        <v>11.027513761055971</v>
      </c>
    </row>
    <row r="260" spans="1:3" x14ac:dyDescent="0.35">
      <c r="A260" s="3">
        <v>232</v>
      </c>
      <c r="B260" s="3">
        <v>63.972486238944029</v>
      </c>
      <c r="C260" s="3">
        <v>13.027513761055971</v>
      </c>
    </row>
    <row r="261" spans="1:3" x14ac:dyDescent="0.35">
      <c r="A261" s="3">
        <v>233</v>
      </c>
      <c r="B261" s="3">
        <v>63.972486238944029</v>
      </c>
      <c r="C261" s="3">
        <v>-63.972486238944029</v>
      </c>
    </row>
    <row r="262" spans="1:3" x14ac:dyDescent="0.35">
      <c r="A262" s="3">
        <v>234</v>
      </c>
      <c r="B262" s="3">
        <v>55.233543751865014</v>
      </c>
      <c r="C262" s="3">
        <v>-19.233543751865014</v>
      </c>
    </row>
    <row r="263" spans="1:3" x14ac:dyDescent="0.35">
      <c r="A263" s="3">
        <v>235</v>
      </c>
      <c r="B263" s="3">
        <v>39.528647903376893</v>
      </c>
      <c r="C263" s="3">
        <v>-5.5286479033768927</v>
      </c>
    </row>
    <row r="264" spans="1:3" x14ac:dyDescent="0.35">
      <c r="A264" s="3">
        <v>236</v>
      </c>
      <c r="B264" s="3">
        <v>199.06058554641419</v>
      </c>
      <c r="C264" s="3">
        <v>-148.06058554641419</v>
      </c>
    </row>
    <row r="265" spans="1:3" x14ac:dyDescent="0.35">
      <c r="A265" s="3">
        <v>237</v>
      </c>
      <c r="B265" s="3">
        <v>98.928256187260146</v>
      </c>
      <c r="C265" s="3">
        <v>464.07174381273984</v>
      </c>
    </row>
    <row r="266" spans="1:3" x14ac:dyDescent="0.35">
      <c r="A266" s="3">
        <v>238</v>
      </c>
      <c r="B266" s="3">
        <v>115.32399636733643</v>
      </c>
      <c r="C266" s="3">
        <v>17.676003632663566</v>
      </c>
    </row>
    <row r="267" spans="1:3" x14ac:dyDescent="0.35">
      <c r="A267" s="3">
        <v>239</v>
      </c>
      <c r="B267" s="3">
        <v>39.528647903376893</v>
      </c>
      <c r="C267" s="3">
        <v>-11.528647903376893</v>
      </c>
    </row>
    <row r="268" spans="1:3" x14ac:dyDescent="0.35">
      <c r="A268" s="3">
        <v>240</v>
      </c>
      <c r="B268" s="3">
        <v>97.846111393178376</v>
      </c>
      <c r="C268" s="3">
        <v>16.153888606821624</v>
      </c>
    </row>
    <row r="269" spans="1:3" x14ac:dyDescent="0.35">
      <c r="A269" s="3">
        <v>241</v>
      </c>
      <c r="B269" s="3">
        <v>97.846111393178376</v>
      </c>
      <c r="C269" s="3">
        <v>63.153888606821624</v>
      </c>
    </row>
    <row r="270" spans="1:3" x14ac:dyDescent="0.35">
      <c r="A270" s="3">
        <v>242</v>
      </c>
      <c r="B270" s="3">
        <v>63.972486238944029</v>
      </c>
      <c r="C270" s="3">
        <v>-15.972486238944029</v>
      </c>
    </row>
    <row r="271" spans="1:3" x14ac:dyDescent="0.35">
      <c r="A271" s="3">
        <v>243</v>
      </c>
      <c r="B271" s="3">
        <v>164.10481559809807</v>
      </c>
      <c r="C271" s="3">
        <v>-3.104815598098071</v>
      </c>
    </row>
    <row r="272" spans="1:3" x14ac:dyDescent="0.35">
      <c r="A272" s="3">
        <v>244</v>
      </c>
      <c r="B272" s="3">
        <v>116.40614116141819</v>
      </c>
      <c r="C272" s="3">
        <v>-11.406141161418191</v>
      </c>
    </row>
    <row r="273" spans="1:3" x14ac:dyDescent="0.35">
      <c r="A273" s="3">
        <v>245</v>
      </c>
      <c r="B273" s="3">
        <v>149.3611696557584</v>
      </c>
      <c r="C273" s="3">
        <v>-40.361169655758403</v>
      </c>
    </row>
    <row r="274" spans="1:3" x14ac:dyDescent="0.35">
      <c r="A274" s="3">
        <v>246</v>
      </c>
      <c r="B274" s="3">
        <v>159.01870880273157</v>
      </c>
      <c r="C274" s="3">
        <v>-14.018708802731567</v>
      </c>
    </row>
    <row r="275" spans="1:3" x14ac:dyDescent="0.35">
      <c r="A275" s="3">
        <v>247</v>
      </c>
      <c r="B275" s="3">
        <v>63.972486238944029</v>
      </c>
      <c r="C275" s="3">
        <v>-5.972486238944029</v>
      </c>
    </row>
    <row r="276" spans="1:3" x14ac:dyDescent="0.35">
      <c r="A276" s="3">
        <v>248</v>
      </c>
      <c r="B276" s="3">
        <v>108.35804300592733</v>
      </c>
      <c r="C276" s="3">
        <v>-22.358043005927328</v>
      </c>
    </row>
    <row r="277" spans="1:3" x14ac:dyDescent="0.35">
      <c r="A277" s="3">
        <v>249</v>
      </c>
      <c r="B277" s="3">
        <v>81.450371213102088</v>
      </c>
      <c r="C277" s="3">
        <v>105.54962878689791</v>
      </c>
    </row>
    <row r="278" spans="1:3" x14ac:dyDescent="0.35">
      <c r="A278" s="3">
        <v>250</v>
      </c>
      <c r="B278" s="3">
        <v>159.01870880273157</v>
      </c>
      <c r="C278" s="3">
        <v>-78.018708802731567</v>
      </c>
    </row>
    <row r="279" spans="1:3" x14ac:dyDescent="0.35">
      <c r="A279" s="3">
        <v>251</v>
      </c>
      <c r="B279" s="3">
        <v>63.972486238944029</v>
      </c>
      <c r="C279" s="3">
        <v>-63.972486238944029</v>
      </c>
    </row>
    <row r="280" spans="1:3" x14ac:dyDescent="0.35">
      <c r="A280" s="3">
        <v>252</v>
      </c>
      <c r="B280" s="3">
        <v>81.450371213102088</v>
      </c>
      <c r="C280" s="3">
        <v>-4.4503712131020876</v>
      </c>
    </row>
    <row r="281" spans="1:3" x14ac:dyDescent="0.35">
      <c r="A281" s="3">
        <v>253</v>
      </c>
      <c r="B281" s="3">
        <v>159.01870880273157</v>
      </c>
      <c r="C281" s="3">
        <v>-38.018708802731567</v>
      </c>
    </row>
    <row r="282" spans="1:3" x14ac:dyDescent="0.35">
      <c r="A282" s="3">
        <v>254</v>
      </c>
      <c r="B282" s="3">
        <v>80.368226419020317</v>
      </c>
      <c r="C282" s="3">
        <v>80.631773580979683</v>
      </c>
    </row>
    <row r="283" spans="1:3" x14ac:dyDescent="0.35">
      <c r="A283" s="3">
        <v>255</v>
      </c>
      <c r="B283" s="3">
        <v>98.928256187260146</v>
      </c>
      <c r="C283" s="3">
        <v>464.07174381273984</v>
      </c>
    </row>
    <row r="284" spans="1:3" x14ac:dyDescent="0.35">
      <c r="A284" s="3">
        <v>256</v>
      </c>
      <c r="B284" s="3">
        <v>39.528647903376893</v>
      </c>
      <c r="C284" s="3">
        <v>-11.528647903376893</v>
      </c>
    </row>
    <row r="285" spans="1:3" x14ac:dyDescent="0.35">
      <c r="A285" s="3">
        <v>257</v>
      </c>
      <c r="B285" s="3">
        <v>227.0504021333212</v>
      </c>
      <c r="C285" s="3">
        <v>110.9495978666788</v>
      </c>
    </row>
    <row r="286" spans="1:3" x14ac:dyDescent="0.35">
      <c r="A286" s="3">
        <v>258</v>
      </c>
      <c r="B286" s="3">
        <v>63.972486238944029</v>
      </c>
      <c r="C286" s="3">
        <v>61.027513761055971</v>
      </c>
    </row>
    <row r="287" spans="1:3" x14ac:dyDescent="0.35">
      <c r="A287" s="3">
        <v>259</v>
      </c>
      <c r="B287" s="3">
        <v>71.629283931941302</v>
      </c>
      <c r="C287" s="3">
        <v>-11.629283931941302</v>
      </c>
    </row>
    <row r="288" spans="1:3" x14ac:dyDescent="0.35">
      <c r="A288" s="3">
        <v>260</v>
      </c>
      <c r="B288" s="3">
        <v>106.58505388025739</v>
      </c>
      <c r="C288" s="3">
        <v>34.414946119742609</v>
      </c>
    </row>
    <row r="289" spans="1:3" x14ac:dyDescent="0.35">
      <c r="A289" s="3">
        <v>261</v>
      </c>
      <c r="B289" s="3">
        <v>81.450371213102088</v>
      </c>
      <c r="C289" s="3">
        <v>-14.450371213102088</v>
      </c>
    </row>
    <row r="290" spans="1:3" x14ac:dyDescent="0.35">
      <c r="A290" s="3">
        <v>262</v>
      </c>
      <c r="B290" s="3">
        <v>30.78970541629787</v>
      </c>
      <c r="C290" s="3">
        <v>15.21029458370213</v>
      </c>
    </row>
    <row r="291" spans="1:3" x14ac:dyDescent="0.35">
      <c r="A291" s="3">
        <v>263</v>
      </c>
      <c r="B291" s="3">
        <v>181.58270057225613</v>
      </c>
      <c r="C291" s="3">
        <v>43.41729942774387</v>
      </c>
    </row>
    <row r="292" spans="1:3" x14ac:dyDescent="0.35">
      <c r="A292" s="3">
        <v>264</v>
      </c>
      <c r="B292" s="3">
        <v>63.972486238944029</v>
      </c>
      <c r="C292" s="3">
        <v>-3.972486238944029</v>
      </c>
    </row>
    <row r="293" spans="1:3" x14ac:dyDescent="0.35">
      <c r="A293" s="3">
        <v>265</v>
      </c>
      <c r="B293" s="3">
        <v>108.35804300592733</v>
      </c>
      <c r="C293" s="3">
        <v>-52.358043005927328</v>
      </c>
    </row>
    <row r="294" spans="1:3" x14ac:dyDescent="0.35">
      <c r="A294" s="3">
        <v>266</v>
      </c>
      <c r="B294" s="3">
        <v>63.972486238944029</v>
      </c>
      <c r="C294" s="3">
        <v>6.027513761055971</v>
      </c>
    </row>
    <row r="295" spans="1:3" x14ac:dyDescent="0.35">
      <c r="A295" s="3">
        <v>267</v>
      </c>
      <c r="B295" s="3">
        <v>80.368226419020317</v>
      </c>
      <c r="C295" s="3">
        <v>-2.3682264190203171</v>
      </c>
    </row>
    <row r="296" spans="1:3" x14ac:dyDescent="0.35">
      <c r="A296" s="3">
        <v>268</v>
      </c>
      <c r="B296" s="3">
        <v>81.450371213102088</v>
      </c>
      <c r="C296" s="3">
        <v>24.549628786897912</v>
      </c>
    </row>
    <row r="297" spans="1:3" x14ac:dyDescent="0.35">
      <c r="A297" s="3">
        <v>269</v>
      </c>
      <c r="B297" s="3">
        <v>167.75765128981058</v>
      </c>
      <c r="C297" s="3">
        <v>-26.757651289810582</v>
      </c>
    </row>
    <row r="298" spans="1:3" x14ac:dyDescent="0.35">
      <c r="A298" s="3">
        <v>270</v>
      </c>
      <c r="B298" s="3">
        <v>115.32399636733643</v>
      </c>
      <c r="C298" s="3">
        <v>95.676003632663566</v>
      </c>
    </row>
    <row r="299" spans="1:3" x14ac:dyDescent="0.35">
      <c r="A299" s="3">
        <v>271</v>
      </c>
      <c r="B299" s="3">
        <v>71.629283931941302</v>
      </c>
      <c r="C299" s="3">
        <v>-25.629283931941302</v>
      </c>
    </row>
    <row r="300" spans="1:3" x14ac:dyDescent="0.35">
      <c r="A300" s="3">
        <v>272</v>
      </c>
      <c r="B300" s="3">
        <v>39.528647903376893</v>
      </c>
      <c r="C300" s="3">
        <v>-14.528647903376893</v>
      </c>
    </row>
    <row r="301" spans="1:3" x14ac:dyDescent="0.35">
      <c r="A301" s="3">
        <v>273</v>
      </c>
      <c r="B301" s="3">
        <v>55.233543751865014</v>
      </c>
      <c r="C301" s="3">
        <v>-20.233543751865014</v>
      </c>
    </row>
    <row r="302" spans="1:3" x14ac:dyDescent="0.35">
      <c r="A302" s="3">
        <v>274</v>
      </c>
      <c r="B302" s="3">
        <v>83.102465450838707</v>
      </c>
      <c r="C302" s="3">
        <v>-21.102465450838707</v>
      </c>
    </row>
    <row r="303" spans="1:3" x14ac:dyDescent="0.35">
      <c r="A303" s="3">
        <v>275</v>
      </c>
      <c r="B303" s="3">
        <v>132.80188134149446</v>
      </c>
      <c r="C303" s="3">
        <v>-84.801881341494465</v>
      </c>
    </row>
    <row r="304" spans="1:3" x14ac:dyDescent="0.35">
      <c r="A304" s="3">
        <v>276</v>
      </c>
      <c r="B304" s="3">
        <v>72.711428726023058</v>
      </c>
      <c r="C304" s="3">
        <v>-8.7114287260230583</v>
      </c>
    </row>
    <row r="305" spans="1:3" x14ac:dyDescent="0.35">
      <c r="A305" s="3">
        <v>277</v>
      </c>
      <c r="B305" s="3">
        <v>55.233543751865014</v>
      </c>
      <c r="C305" s="3">
        <v>-23.233543751865014</v>
      </c>
    </row>
    <row r="306" spans="1:3" x14ac:dyDescent="0.35">
      <c r="A306" s="3">
        <v>278</v>
      </c>
      <c r="B306" s="3">
        <v>81.450371213102088</v>
      </c>
      <c r="C306" s="3">
        <v>-5.4503712131020876</v>
      </c>
    </row>
    <row r="307" spans="1:3" x14ac:dyDescent="0.35">
      <c r="A307" s="3">
        <v>279</v>
      </c>
      <c r="B307" s="3">
        <v>71.629283931941302</v>
      </c>
      <c r="C307" s="3">
        <v>-18.629283931941302</v>
      </c>
    </row>
    <row r="308" spans="1:3" x14ac:dyDescent="0.35">
      <c r="A308" s="3">
        <v>280</v>
      </c>
      <c r="B308" s="3">
        <v>48.267590390455922</v>
      </c>
      <c r="C308" s="3">
        <v>-16.267590390455922</v>
      </c>
    </row>
    <row r="309" spans="1:3" x14ac:dyDescent="0.35">
      <c r="A309" s="3">
        <v>281</v>
      </c>
      <c r="B309" s="3">
        <v>148.39991974960995</v>
      </c>
      <c r="C309" s="3">
        <v>-91.39991974960995</v>
      </c>
    </row>
    <row r="310" spans="1:3" x14ac:dyDescent="0.35">
      <c r="A310" s="3">
        <v>282</v>
      </c>
      <c r="B310" s="3">
        <v>63.972486238944029</v>
      </c>
      <c r="C310" s="3">
        <v>-5.972486238944029</v>
      </c>
    </row>
    <row r="311" spans="1:3" x14ac:dyDescent="0.35">
      <c r="A311" s="3">
        <v>283</v>
      </c>
      <c r="B311" s="3">
        <v>80.368226419020317</v>
      </c>
      <c r="C311" s="3">
        <v>-36.368226419020317</v>
      </c>
    </row>
    <row r="312" spans="1:3" x14ac:dyDescent="0.35">
      <c r="A312" s="3">
        <v>284</v>
      </c>
      <c r="B312" s="3">
        <v>126.91807277416717</v>
      </c>
      <c r="C312" s="3">
        <v>-55.918072774167172</v>
      </c>
    </row>
    <row r="313" spans="1:3" x14ac:dyDescent="0.35">
      <c r="A313" s="3">
        <v>285</v>
      </c>
      <c r="B313" s="3">
        <v>167.75765128981058</v>
      </c>
      <c r="C313" s="3">
        <v>-6.7576512898105818</v>
      </c>
    </row>
    <row r="314" spans="1:3" x14ac:dyDescent="0.35">
      <c r="A314" s="3">
        <v>286</v>
      </c>
      <c r="B314" s="3">
        <v>159.01870880273157</v>
      </c>
      <c r="C314" s="3">
        <v>81.981291197268433</v>
      </c>
    </row>
    <row r="315" spans="1:3" x14ac:dyDescent="0.35">
      <c r="A315" s="3">
        <v>287</v>
      </c>
      <c r="B315" s="3">
        <v>81.450371213102088</v>
      </c>
      <c r="C315" s="3">
        <v>105.54962878689791</v>
      </c>
    </row>
    <row r="316" spans="1:3" x14ac:dyDescent="0.35">
      <c r="A316" s="3">
        <v>288</v>
      </c>
      <c r="B316" s="3">
        <v>63.972486238944029</v>
      </c>
      <c r="C316" s="3">
        <v>-15.972486238944029</v>
      </c>
    </row>
    <row r="317" spans="1:3" x14ac:dyDescent="0.35">
      <c r="A317" s="3">
        <v>289</v>
      </c>
      <c r="B317" s="3">
        <v>89.107168906099332</v>
      </c>
      <c r="C317" s="3">
        <v>11.892831093900668</v>
      </c>
    </row>
    <row r="318" spans="1:3" x14ac:dyDescent="0.35">
      <c r="A318" s="3">
        <v>290</v>
      </c>
      <c r="B318" s="3">
        <v>98.928256187260146</v>
      </c>
      <c r="C318" s="3">
        <v>-17.928256187260146</v>
      </c>
    </row>
    <row r="319" spans="1:3" x14ac:dyDescent="0.35">
      <c r="A319" s="3">
        <v>291</v>
      </c>
      <c r="B319" s="3">
        <v>115.32399636733643</v>
      </c>
      <c r="C319" s="3">
        <v>-2.3239963673364343</v>
      </c>
    </row>
    <row r="320" spans="1:3" x14ac:dyDescent="0.35">
      <c r="A320" s="3">
        <v>292</v>
      </c>
      <c r="B320" s="3">
        <v>72.711428726023058</v>
      </c>
      <c r="C320" s="3">
        <v>0.28857127397694171</v>
      </c>
    </row>
    <row r="321" spans="1:3" x14ac:dyDescent="0.35">
      <c r="A321" s="3">
        <v>293</v>
      </c>
      <c r="B321" s="3">
        <v>116.40614116141819</v>
      </c>
      <c r="C321" s="3">
        <v>-35.406141161418191</v>
      </c>
    </row>
    <row r="322" spans="1:3" x14ac:dyDescent="0.35">
      <c r="A322" s="3">
        <v>294</v>
      </c>
      <c r="B322" s="3">
        <v>98.928256187260146</v>
      </c>
      <c r="C322" s="3">
        <v>-54.928256187260146</v>
      </c>
    </row>
    <row r="323" spans="1:3" x14ac:dyDescent="0.35">
      <c r="A323" s="3">
        <v>295</v>
      </c>
      <c r="B323" s="3">
        <v>80.368226419020317</v>
      </c>
      <c r="C323" s="3">
        <v>-5.3682264190203171</v>
      </c>
    </row>
    <row r="324" spans="1:3" x14ac:dyDescent="0.35">
      <c r="A324" s="3">
        <v>296</v>
      </c>
      <c r="B324" s="3">
        <v>97.846111393178376</v>
      </c>
      <c r="C324" s="3">
        <v>867.15388860682162</v>
      </c>
    </row>
    <row r="325" spans="1:3" x14ac:dyDescent="0.35">
      <c r="A325" s="3">
        <v>297</v>
      </c>
      <c r="B325" s="3">
        <v>63.972486238944029</v>
      </c>
      <c r="C325" s="3">
        <v>16.027513761055971</v>
      </c>
    </row>
    <row r="326" spans="1:3" x14ac:dyDescent="0.35">
      <c r="A326" s="3">
        <v>298</v>
      </c>
      <c r="B326" s="3">
        <v>64.663330570532196</v>
      </c>
      <c r="C326" s="3">
        <v>-30.663330570532196</v>
      </c>
    </row>
    <row r="327" spans="1:3" x14ac:dyDescent="0.35">
      <c r="A327" s="3">
        <v>299</v>
      </c>
      <c r="B327" s="3">
        <v>63.972486238944029</v>
      </c>
      <c r="C327" s="3">
        <v>17.027513761055971</v>
      </c>
    </row>
    <row r="328" spans="1:3" ht="15" thickBot="1" x14ac:dyDescent="0.4">
      <c r="A328" s="4">
        <v>300</v>
      </c>
      <c r="B328" s="4">
        <v>89.107168906099332</v>
      </c>
      <c r="C328" s="4">
        <v>-41.107168906099332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01"/>
  <sheetViews>
    <sheetView tabSelected="1" topLeftCell="P1" workbookViewId="0">
      <selection activeCell="Y9" sqref="Y9"/>
    </sheetView>
  </sheetViews>
  <sheetFormatPr defaultRowHeight="14.5" x14ac:dyDescent="0.35"/>
  <cols>
    <col min="2" max="2" width="51.6328125" bestFit="1" customWidth="1"/>
    <col min="3" max="3" width="16.26953125" bestFit="1" customWidth="1"/>
    <col min="4" max="17" width="16.26953125" customWidth="1"/>
    <col min="25" max="25" width="25" bestFit="1" customWidth="1"/>
    <col min="26" max="26" width="36" bestFit="1" customWidth="1"/>
  </cols>
  <sheetData>
    <row r="1" spans="1:28" x14ac:dyDescent="0.35">
      <c r="A1" s="2" t="s">
        <v>1050</v>
      </c>
      <c r="B1" s="2" t="s">
        <v>1059</v>
      </c>
      <c r="C1" s="2" t="s">
        <v>1060</v>
      </c>
      <c r="D1" s="2" t="s">
        <v>1066</v>
      </c>
      <c r="E1" s="2" t="s">
        <v>1067</v>
      </c>
      <c r="F1" s="2" t="s">
        <v>1077</v>
      </c>
      <c r="G1" s="2" t="s">
        <v>1079</v>
      </c>
      <c r="H1" s="2" t="s">
        <v>1078</v>
      </c>
      <c r="I1" s="2" t="s">
        <v>1068</v>
      </c>
      <c r="J1" s="2" t="s">
        <v>1069</v>
      </c>
      <c r="K1" s="2" t="s">
        <v>1070</v>
      </c>
      <c r="L1" s="2" t="s">
        <v>1071</v>
      </c>
      <c r="M1" s="2" t="s">
        <v>1072</v>
      </c>
      <c r="N1" s="2" t="s">
        <v>1073</v>
      </c>
      <c r="O1" s="2" t="s">
        <v>1074</v>
      </c>
      <c r="P1" s="2" t="s">
        <v>1075</v>
      </c>
      <c r="Q1" s="2" t="s">
        <v>1076</v>
      </c>
      <c r="R1" s="2" t="s">
        <v>1062</v>
      </c>
      <c r="S1" s="2" t="s">
        <v>533</v>
      </c>
      <c r="T1" s="2" t="s">
        <v>305</v>
      </c>
      <c r="U1" s="2" t="s">
        <v>149</v>
      </c>
      <c r="V1" s="2" t="s">
        <v>1063</v>
      </c>
      <c r="W1" s="2" t="s">
        <v>1056</v>
      </c>
      <c r="X1" s="2" t="s">
        <v>1065</v>
      </c>
      <c r="Y1" s="2" t="s">
        <v>1061</v>
      </c>
      <c r="Z1" s="2" t="s">
        <v>1064</v>
      </c>
    </row>
    <row r="2" spans="1:28" x14ac:dyDescent="0.35">
      <c r="A2">
        <v>1</v>
      </c>
      <c r="B2" t="str">
        <f>LEFT(result!B2,FIND(" - ",result!B2)-1)</f>
        <v>The Omah Cilik Arseno ( The OCA )</v>
      </c>
      <c r="C2" t="str">
        <f>LEFT(result!C2,FIND("in",result!C2)-1)</f>
        <v xml:space="preserve">Entire house </v>
      </c>
      <c r="D2">
        <f>IF(IFERROR(FIND(D$1,$C2)&gt;0,"0")=TRUE,"1","0")+0</f>
        <v>1</v>
      </c>
      <c r="E2">
        <f>IF(IFERROR(FIND(E$1,$C2)&gt;0,"0")=TRUE,"1","0")+0</f>
        <v>0</v>
      </c>
      <c r="F2">
        <f t="shared" ref="F2:Q2" si="0">IF(IFERROR(FIND(F$1,$C2)&gt;0,"0")=TRUE,"1","0")+0</f>
        <v>0</v>
      </c>
      <c r="G2">
        <f t="shared" si="0"/>
        <v>0</v>
      </c>
      <c r="H2">
        <f t="shared" si="0"/>
        <v>0</v>
      </c>
      <c r="I2">
        <f t="shared" si="0"/>
        <v>1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>LEFT(result!D2,FIND(" ",result!D2))+0</f>
        <v>6</v>
      </c>
      <c r="S2">
        <f>IF(IFERROR(FIND(S$1,result!E2)&gt;0,"0")=TRUE,"1","0")+0</f>
        <v>1</v>
      </c>
      <c r="T2">
        <f>IF(IFERROR(FIND(T$1,result!E2)&gt;0,"0")=TRUE,"1","0")+0</f>
        <v>1</v>
      </c>
      <c r="U2">
        <f>IF(IFERROR(FIND(U$1,result!E2)&gt;0,"0")=TRUE,"1","0")+0</f>
        <v>1</v>
      </c>
      <c r="V2">
        <f>IF(IFERROR(FIND(V$1,result!E2)&gt;0,"0")=TRUE,"1","0")+0</f>
        <v>0</v>
      </c>
      <c r="W2">
        <f>IFERROR(SUBSTITUTE(LEFT(result!G2,FIND(" out",result!G2)-1),"Rating ","")+0,"")</f>
        <v>4.83</v>
      </c>
      <c r="X2">
        <f>IFERROR(LEFT(result!I2,FIND(" r",result!I2)-1)+0,"")</f>
        <v>35</v>
      </c>
      <c r="Y2" t="str">
        <f>SUBSTITUTE(RIGHT(result!C2,LEN(result!C2)-SEARCH("in",result!C2)-2),"Kecamatan ","")</f>
        <v>Depok</v>
      </c>
      <c r="Z2">
        <f>IFERROR(SUBSTITUTE(LEFT(result!F2,FIND(" /",result!F2)-1),"Price:$","")+0,"0")+0</f>
        <v>81</v>
      </c>
      <c r="AA2" s="3"/>
      <c r="AB2" s="7"/>
    </row>
    <row r="3" spans="1:28" x14ac:dyDescent="0.35">
      <c r="A3">
        <v>2</v>
      </c>
      <c r="B3" t="str">
        <f>LEFT(result!B3,FIND(" - ",result!B3)-1)</f>
        <v>VIO HOME</v>
      </c>
      <c r="C3" t="str">
        <f>LEFT(result!C3,FIND("in",result!C3)-1)</f>
        <v xml:space="preserve">Entire guesthouse </v>
      </c>
      <c r="D3">
        <f t="shared" ref="D3:Q66" si="1">IF(IFERROR(FIND(D$1,$C3)&gt;0,"0")=TRUE,"1","0")+0</f>
        <v>1</v>
      </c>
      <c r="E3">
        <f t="shared" si="1"/>
        <v>0</v>
      </c>
      <c r="F3">
        <f t="shared" si="1"/>
        <v>0</v>
      </c>
      <c r="G3">
        <f t="shared" si="1"/>
        <v>0</v>
      </c>
      <c r="H3">
        <f t="shared" si="1"/>
        <v>0</v>
      </c>
      <c r="I3">
        <f t="shared" si="1"/>
        <v>1</v>
      </c>
      <c r="J3">
        <f t="shared" si="1"/>
        <v>1</v>
      </c>
      <c r="K3">
        <f t="shared" si="1"/>
        <v>0</v>
      </c>
      <c r="L3">
        <f t="shared" si="1"/>
        <v>0</v>
      </c>
      <c r="M3">
        <f t="shared" si="1"/>
        <v>0</v>
      </c>
      <c r="N3">
        <f t="shared" si="1"/>
        <v>0</v>
      </c>
      <c r="O3">
        <f t="shared" si="1"/>
        <v>0</v>
      </c>
      <c r="P3">
        <f t="shared" si="1"/>
        <v>0</v>
      </c>
      <c r="Q3">
        <f t="shared" si="1"/>
        <v>0</v>
      </c>
      <c r="R3">
        <f>LEFT(result!D3,FIND(" ",result!D3))+0</f>
        <v>6</v>
      </c>
      <c r="S3">
        <f>IF(IFERROR(FIND(S$1,result!E3)&gt;0,"0")=TRUE,"1","0")+0</f>
        <v>1</v>
      </c>
      <c r="T3">
        <f>IF(IFERROR(FIND(T$1,result!E3)&gt;0,"0")=TRUE,"1","0")+0</f>
        <v>1</v>
      </c>
      <c r="U3">
        <f>IF(IFERROR(FIND(U$1,result!E3)&gt;0,"0")=TRUE,"1","0")+0</f>
        <v>1</v>
      </c>
      <c r="V3">
        <f>IF(IFERROR(FIND(V$1,result!E3)&gt;0,"0")=TRUE,"1","0")+0</f>
        <v>1</v>
      </c>
      <c r="W3">
        <f>IFERROR(SUBSTITUTE(LEFT(result!G3,FIND(" out",result!G3)-1),"Rating ","")+0,"")</f>
        <v>4.95</v>
      </c>
      <c r="X3">
        <f>IFERROR(LEFT(result!I3,FIND(" r",result!I3)-1)+0,"")</f>
        <v>20</v>
      </c>
      <c r="Y3" t="str">
        <f>SUBSTITUTE(RIGHT(result!C3,LEN(result!C3)-SEARCH("in",result!C3)-2),"Kecamatan ","")</f>
        <v>Mlati</v>
      </c>
      <c r="Z3">
        <f>IFERROR(SUBSTITUTE(LEFT(result!F3,FIND(" /",result!F3)-1),"Price:$","")+0,"0")+0</f>
        <v>89</v>
      </c>
      <c r="AA3" s="3"/>
      <c r="AB3" s="7"/>
    </row>
    <row r="4" spans="1:28" x14ac:dyDescent="0.35">
      <c r="A4">
        <v>3</v>
      </c>
      <c r="B4" t="str">
        <f>LEFT(result!B4,FIND(" - ",result!B4)-1)</f>
        <v>PROMO!! Adera 4BR with Exotic Merapi view</v>
      </c>
      <c r="C4" t="str">
        <f>LEFT(result!C4,FIND("in",result!C4)-1)</f>
        <v xml:space="preserve">Entire house </v>
      </c>
      <c r="D4">
        <f t="shared" si="1"/>
        <v>1</v>
      </c>
      <c r="E4">
        <f t="shared" si="1"/>
        <v>0</v>
      </c>
      <c r="F4">
        <f t="shared" si="1"/>
        <v>0</v>
      </c>
      <c r="G4">
        <f t="shared" si="1"/>
        <v>0</v>
      </c>
      <c r="H4">
        <f t="shared" si="1"/>
        <v>0</v>
      </c>
      <c r="I4">
        <f t="shared" si="1"/>
        <v>1</v>
      </c>
      <c r="J4">
        <f t="shared" si="1"/>
        <v>0</v>
      </c>
      <c r="K4">
        <f t="shared" si="1"/>
        <v>0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t="shared" si="1"/>
        <v>0</v>
      </c>
      <c r="Q4">
        <f t="shared" si="1"/>
        <v>0</v>
      </c>
      <c r="R4">
        <f>LEFT(result!D4,FIND(" ",result!D4))+0</f>
        <v>7</v>
      </c>
      <c r="S4">
        <f>IF(IFERROR(FIND(S$1,result!E4)&gt;0,"0")=TRUE,"1","0")+0</f>
        <v>1</v>
      </c>
      <c r="T4">
        <f>IF(IFERROR(FIND(T$1,result!E4)&gt;0,"0")=TRUE,"1","0")+0</f>
        <v>1</v>
      </c>
      <c r="U4">
        <f>IF(IFERROR(FIND(U$1,result!E4)&gt;0,"0")=TRUE,"1","0")+0</f>
        <v>1</v>
      </c>
      <c r="V4">
        <f>IF(IFERROR(FIND(V$1,result!E4)&gt;0,"0")=TRUE,"1","0")+0</f>
        <v>0</v>
      </c>
      <c r="W4">
        <f>IFERROR(SUBSTITUTE(LEFT(result!G4,FIND(" out",result!G4)-1),"Rating ","")+0,"")</f>
        <v>4.47</v>
      </c>
      <c r="X4">
        <f>IFERROR(LEFT(result!I4,FIND(" r",result!I4)-1)+0,"")</f>
        <v>16</v>
      </c>
      <c r="Y4" t="str">
        <f>SUBSTITUTE(RIGHT(result!C4,LEN(result!C4)-SEARCH("in",result!C4)-2),"Kecamatan ","")</f>
        <v>Sariharjo, Ngaglik, Sleman</v>
      </c>
      <c r="Z4">
        <f>IFERROR(SUBSTITUTE(LEFT(result!F4,FIND(" /",result!F4)-1),"Price:$","")+0,"0")+0</f>
        <v>137</v>
      </c>
      <c r="AA4" s="3"/>
      <c r="AB4" s="7"/>
    </row>
    <row r="5" spans="1:28" x14ac:dyDescent="0.35">
      <c r="A5">
        <v>4</v>
      </c>
      <c r="B5" t="str">
        <f>LEFT(result!B5,FIND(" - ",result!B5)-1)</f>
        <v>Rumah Cokelat Homestay</v>
      </c>
      <c r="C5" t="str">
        <f>LEFT(result!C5,FIND("in",result!C5)-1)</f>
        <v xml:space="preserve">Entire house </v>
      </c>
      <c r="D5">
        <f t="shared" si="1"/>
        <v>1</v>
      </c>
      <c r="E5">
        <f t="shared" si="1"/>
        <v>0</v>
      </c>
      <c r="F5">
        <f t="shared" si="1"/>
        <v>0</v>
      </c>
      <c r="G5">
        <f t="shared" si="1"/>
        <v>0</v>
      </c>
      <c r="H5">
        <f t="shared" si="1"/>
        <v>0</v>
      </c>
      <c r="I5">
        <f t="shared" si="1"/>
        <v>1</v>
      </c>
      <c r="J5">
        <f t="shared" si="1"/>
        <v>0</v>
      </c>
      <c r="K5">
        <f t="shared" si="1"/>
        <v>0</v>
      </c>
      <c r="L5">
        <f t="shared" si="1"/>
        <v>0</v>
      </c>
      <c r="M5">
        <f t="shared" si="1"/>
        <v>0</v>
      </c>
      <c r="N5">
        <f t="shared" si="1"/>
        <v>0</v>
      </c>
      <c r="O5">
        <f t="shared" si="1"/>
        <v>0</v>
      </c>
      <c r="P5">
        <f t="shared" si="1"/>
        <v>0</v>
      </c>
      <c r="Q5">
        <f t="shared" si="1"/>
        <v>0</v>
      </c>
      <c r="R5">
        <f>LEFT(result!D5,FIND(" ",result!D5))+0</f>
        <v>8</v>
      </c>
      <c r="S5">
        <f>IF(IFERROR(FIND(S$1,result!E5)&gt;0,"0")=TRUE,"1","0")+0</f>
        <v>1</v>
      </c>
      <c r="T5">
        <f>IF(IFERROR(FIND(T$1,result!E5)&gt;0,"0")=TRUE,"1","0")+0</f>
        <v>0</v>
      </c>
      <c r="U5">
        <f>IF(IFERROR(FIND(U$1,result!E5)&gt;0,"0")=TRUE,"1","0")+0</f>
        <v>1</v>
      </c>
      <c r="V5">
        <f>IF(IFERROR(FIND(V$1,result!E5)&gt;0,"0")=TRUE,"1","0")+0</f>
        <v>0</v>
      </c>
      <c r="W5">
        <f>IFERROR(SUBSTITUTE(LEFT(result!G5,FIND(" out",result!G5)-1),"Rating ","")+0,"")</f>
        <v>4.29</v>
      </c>
      <c r="X5">
        <f>IFERROR(LEFT(result!I5,FIND(" r",result!I5)-1)+0,"")</f>
        <v>14</v>
      </c>
      <c r="Y5" t="str">
        <f>SUBSTITUTE(RIGHT(result!C5,LEN(result!C5)-SEARCH("in",result!C5)-2),"Kecamatan ","")</f>
        <v>Banguntapan</v>
      </c>
      <c r="Z5">
        <f>IFERROR(SUBSTITUTE(LEFT(result!F5,FIND(" /",result!F5)-1),"Price:$","")+0,"0")+0</f>
        <v>83</v>
      </c>
      <c r="AA5" s="3"/>
      <c r="AB5" s="7"/>
    </row>
    <row r="6" spans="1:28" x14ac:dyDescent="0.35">
      <c r="A6">
        <v>5</v>
      </c>
      <c r="B6" t="str">
        <f>LEFT(result!B6,FIND(" - ",result!B6)-1)</f>
        <v>Omah Nulis Guest House</v>
      </c>
      <c r="C6" t="str">
        <f>LEFT(result!C6,FIND("in",result!C6)-1)</f>
        <v xml:space="preserve">Entire house </v>
      </c>
      <c r="D6">
        <f t="shared" si="1"/>
        <v>1</v>
      </c>
      <c r="E6">
        <f t="shared" si="1"/>
        <v>0</v>
      </c>
      <c r="F6">
        <f t="shared" si="1"/>
        <v>0</v>
      </c>
      <c r="G6">
        <f t="shared" si="1"/>
        <v>0</v>
      </c>
      <c r="H6">
        <f t="shared" si="1"/>
        <v>0</v>
      </c>
      <c r="I6">
        <f t="shared" si="1"/>
        <v>1</v>
      </c>
      <c r="J6">
        <f t="shared" si="1"/>
        <v>0</v>
      </c>
      <c r="K6">
        <f t="shared" si="1"/>
        <v>0</v>
      </c>
      <c r="L6">
        <f t="shared" si="1"/>
        <v>0</v>
      </c>
      <c r="M6">
        <f t="shared" si="1"/>
        <v>0</v>
      </c>
      <c r="N6">
        <f t="shared" si="1"/>
        <v>0</v>
      </c>
      <c r="O6">
        <f t="shared" si="1"/>
        <v>0</v>
      </c>
      <c r="P6">
        <f t="shared" si="1"/>
        <v>0</v>
      </c>
      <c r="Q6">
        <f t="shared" si="1"/>
        <v>0</v>
      </c>
      <c r="R6">
        <f>LEFT(result!D6,FIND(" ",result!D6))+0</f>
        <v>6</v>
      </c>
      <c r="S6">
        <f>IF(IFERROR(FIND(S$1,result!E6)&gt;0,"0")=TRUE,"1","0")+0</f>
        <v>1</v>
      </c>
      <c r="T6">
        <f>IF(IFERROR(FIND(T$1,result!E6)&gt;0,"0")=TRUE,"1","0")+0</f>
        <v>1</v>
      </c>
      <c r="U6">
        <f>IF(IFERROR(FIND(U$1,result!E6)&gt;0,"0")=TRUE,"1","0")+0</f>
        <v>1</v>
      </c>
      <c r="V6">
        <f>IF(IFERROR(FIND(V$1,result!E6)&gt;0,"0")=TRUE,"1","0")+0</f>
        <v>0</v>
      </c>
      <c r="W6">
        <f>IFERROR(SUBSTITUTE(LEFT(result!G6,FIND(" out",result!G6)-1),"Rating ","")+0,"")</f>
        <v>5</v>
      </c>
      <c r="X6">
        <f>IFERROR(LEFT(result!I6,FIND(" r",result!I6)-1)+0,"")</f>
        <v>12</v>
      </c>
      <c r="Y6" t="str">
        <f>SUBSTITUTE(RIGHT(result!C6,LEN(result!C6)-SEARCH("in",result!C6)-2),"Kecamatan ","")</f>
        <v>Kasihan</v>
      </c>
      <c r="Z6">
        <f>IFERROR(SUBSTITUTE(LEFT(result!F6,FIND(" /",result!F6)-1),"Price:$","")+0,"0")+0</f>
        <v>80</v>
      </c>
      <c r="AA6" s="3"/>
      <c r="AB6" s="7"/>
    </row>
    <row r="7" spans="1:28" x14ac:dyDescent="0.35">
      <c r="A7">
        <v>6</v>
      </c>
      <c r="B7" t="str">
        <f>LEFT(result!B7,FIND(" - ",result!B7)-1)</f>
        <v>Mbah Cokro Homestay</v>
      </c>
      <c r="C7" t="str">
        <f>LEFT(result!C7,FIND("in",result!C7)-1)</f>
        <v xml:space="preserve">Entire house </v>
      </c>
      <c r="D7">
        <f t="shared" si="1"/>
        <v>1</v>
      </c>
      <c r="E7">
        <f t="shared" si="1"/>
        <v>0</v>
      </c>
      <c r="F7">
        <f t="shared" si="1"/>
        <v>0</v>
      </c>
      <c r="G7">
        <f t="shared" si="1"/>
        <v>0</v>
      </c>
      <c r="H7">
        <f t="shared" si="1"/>
        <v>0</v>
      </c>
      <c r="I7">
        <f t="shared" si="1"/>
        <v>1</v>
      </c>
      <c r="J7">
        <f t="shared" si="1"/>
        <v>0</v>
      </c>
      <c r="K7">
        <f t="shared" si="1"/>
        <v>0</v>
      </c>
      <c r="L7">
        <f t="shared" si="1"/>
        <v>0</v>
      </c>
      <c r="M7">
        <f t="shared" si="1"/>
        <v>0</v>
      </c>
      <c r="N7">
        <f t="shared" si="1"/>
        <v>0</v>
      </c>
      <c r="O7">
        <f t="shared" si="1"/>
        <v>0</v>
      </c>
      <c r="P7">
        <f t="shared" si="1"/>
        <v>0</v>
      </c>
      <c r="Q7">
        <f t="shared" si="1"/>
        <v>0</v>
      </c>
      <c r="R7">
        <f>LEFT(result!D7,FIND(" ",result!D7))+0</f>
        <v>8</v>
      </c>
      <c r="S7">
        <f>IF(IFERROR(FIND(S$1,result!E7)&gt;0,"0")=TRUE,"1","0")+0</f>
        <v>0</v>
      </c>
      <c r="T7">
        <f>IF(IFERROR(FIND(T$1,result!E7)&gt;0,"0")=TRUE,"1","0")+0</f>
        <v>1</v>
      </c>
      <c r="U7">
        <f>IF(IFERROR(FIND(U$1,result!E7)&gt;0,"0")=TRUE,"1","0")+0</f>
        <v>1</v>
      </c>
      <c r="V7">
        <f>IF(IFERROR(FIND(V$1,result!E7)&gt;0,"0")=TRUE,"1","0")+0</f>
        <v>0</v>
      </c>
      <c r="W7">
        <f>IFERROR(SUBSTITUTE(LEFT(result!G7,FIND(" out",result!G7)-1),"Rating ","")+0,"")</f>
        <v>5</v>
      </c>
      <c r="X7">
        <f>IFERROR(LEFT(result!I7,FIND(" r",result!I7)-1)+0,"")</f>
        <v>3</v>
      </c>
      <c r="Y7" t="str">
        <f>SUBSTITUTE(RIGHT(result!C7,LEN(result!C7)-SEARCH("in",result!C7)-2),"Kecamatan ","")</f>
        <v>Ngaglik</v>
      </c>
      <c r="Z7">
        <f>IFERROR(SUBSTITUTE(LEFT(result!F7,FIND(" /",result!F7)-1),"Price:$","")+0,"0")+0</f>
        <v>95</v>
      </c>
      <c r="AA7" s="3"/>
      <c r="AB7" s="7"/>
    </row>
    <row r="8" spans="1:28" x14ac:dyDescent="0.35">
      <c r="A8">
        <v>7</v>
      </c>
      <c r="B8" t="str">
        <f>LEFT(result!B8,FIND(" - ",result!B8)-1)</f>
        <v>Tj House DenRaka 2</v>
      </c>
      <c r="C8" t="str">
        <f>LEFT(result!C8,FIND("in",result!C8)-1)</f>
        <v xml:space="preserve">Entire house </v>
      </c>
      <c r="D8">
        <f t="shared" si="1"/>
        <v>1</v>
      </c>
      <c r="E8">
        <f t="shared" si="1"/>
        <v>0</v>
      </c>
      <c r="F8">
        <f t="shared" si="1"/>
        <v>0</v>
      </c>
      <c r="G8">
        <f t="shared" si="1"/>
        <v>0</v>
      </c>
      <c r="H8">
        <f t="shared" si="1"/>
        <v>0</v>
      </c>
      <c r="I8">
        <f t="shared" si="1"/>
        <v>1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0</v>
      </c>
      <c r="Q8">
        <f t="shared" si="1"/>
        <v>0</v>
      </c>
      <c r="R8">
        <f>LEFT(result!D8,FIND(" ",result!D8))+0</f>
        <v>5</v>
      </c>
      <c r="S8">
        <f>IF(IFERROR(FIND(S$1,result!E8)&gt;0,"0")=TRUE,"1","0")+0</f>
        <v>1</v>
      </c>
      <c r="T8">
        <f>IF(IFERROR(FIND(T$1,result!E8)&gt;0,"0")=TRUE,"1","0")+0</f>
        <v>1</v>
      </c>
      <c r="U8">
        <f>IF(IFERROR(FIND(U$1,result!E8)&gt;0,"0")=TRUE,"1","0")+0</f>
        <v>1</v>
      </c>
      <c r="V8">
        <f>IF(IFERROR(FIND(V$1,result!E8)&gt;0,"0")=TRUE,"1","0")+0</f>
        <v>0</v>
      </c>
      <c r="W8">
        <f>IFERROR(SUBSTITUTE(LEFT(result!G8,FIND(" out",result!G8)-1),"Rating ","")+0,"")</f>
        <v>5</v>
      </c>
      <c r="X8">
        <f>IFERROR(LEFT(result!I8,FIND(" r",result!I8)-1)+0,"")</f>
        <v>6</v>
      </c>
      <c r="Y8" t="str">
        <f>SUBSTITUTE(RIGHT(result!C8,LEN(result!C8)-SEARCH("in",result!C8)-2),"Kecamatan ","")</f>
        <v>Mlati</v>
      </c>
      <c r="Z8">
        <f>IFERROR(SUBSTITUTE(LEFT(result!F8,FIND(" /",result!F8)-1),"Price:$","")+0,"0")+0</f>
        <v>85</v>
      </c>
      <c r="AA8" s="3"/>
      <c r="AB8" s="7"/>
    </row>
    <row r="9" spans="1:28" x14ac:dyDescent="0.35">
      <c r="A9">
        <v>8</v>
      </c>
      <c r="B9" t="str">
        <f>LEFT(result!B9,FIND(" - ",result!B9)-1)</f>
        <v>Ngaso Homestay</v>
      </c>
      <c r="C9" t="str">
        <f>LEFT(result!C9,FIND("in",result!C9)-1)</f>
        <v xml:space="preserve">Entire house </v>
      </c>
      <c r="D9">
        <f t="shared" si="1"/>
        <v>1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1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>
        <f t="shared" si="1"/>
        <v>0</v>
      </c>
      <c r="O9">
        <f t="shared" si="1"/>
        <v>0</v>
      </c>
      <c r="P9">
        <f t="shared" si="1"/>
        <v>0</v>
      </c>
      <c r="Q9">
        <f t="shared" si="1"/>
        <v>0</v>
      </c>
      <c r="R9">
        <f>LEFT(result!D9,FIND(" ",result!D9))+0</f>
        <v>6</v>
      </c>
      <c r="S9">
        <f>IF(IFERROR(FIND(S$1,result!E9)&gt;0,"0")=TRUE,"1","0")+0</f>
        <v>1</v>
      </c>
      <c r="T9">
        <f>IF(IFERROR(FIND(T$1,result!E9)&gt;0,"0")=TRUE,"1","0")+0</f>
        <v>0</v>
      </c>
      <c r="U9">
        <f>IF(IFERROR(FIND(U$1,result!E9)&gt;0,"0")=TRUE,"1","0")+0</f>
        <v>1</v>
      </c>
      <c r="V9">
        <f>IF(IFERROR(FIND(V$1,result!E9)&gt;0,"0")=TRUE,"1","0")+0</f>
        <v>0</v>
      </c>
      <c r="W9">
        <f>IFERROR(SUBSTITUTE(LEFT(result!G9,FIND(" out",result!G9)-1),"Rating ","")+0,"")</f>
        <v>4.97</v>
      </c>
      <c r="X9">
        <f>IFERROR(LEFT(result!I9,FIND(" r",result!I9)-1)+0,"")</f>
        <v>30</v>
      </c>
      <c r="Y9" t="str">
        <f>SUBSTITUTE(RIGHT(result!C9,LEN(result!C9)-SEARCH("in",result!C9)-2),"Kecamatan ","")</f>
        <v>Gamping</v>
      </c>
      <c r="Z9">
        <f>IFERROR(SUBSTITUTE(LEFT(result!F9,FIND(" /",result!F9)-1),"Price:$","")+0,"0")+0</f>
        <v>49</v>
      </c>
      <c r="AA9" s="3"/>
      <c r="AB9" s="7"/>
    </row>
    <row r="10" spans="1:28" x14ac:dyDescent="0.35">
      <c r="A10">
        <v>9</v>
      </c>
      <c r="B10" t="str">
        <f>LEFT(result!B10,FIND(" - ",result!B10)-1)</f>
        <v>Pondok Permai Guest House</v>
      </c>
      <c r="C10" t="str">
        <f>LEFT(result!C10,FIND("in",result!C10)-1)</f>
        <v xml:space="preserve">Entire house </v>
      </c>
      <c r="D10">
        <f t="shared" si="1"/>
        <v>1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  <c r="I10">
        <f t="shared" si="1"/>
        <v>1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0</v>
      </c>
      <c r="N10">
        <f t="shared" si="1"/>
        <v>0</v>
      </c>
      <c r="O10">
        <f t="shared" si="1"/>
        <v>0</v>
      </c>
      <c r="P10">
        <f t="shared" si="1"/>
        <v>0</v>
      </c>
      <c r="Q10">
        <f t="shared" si="1"/>
        <v>0</v>
      </c>
      <c r="R10">
        <f>LEFT(result!D10,FIND(" ",result!D10))+0</f>
        <v>5</v>
      </c>
      <c r="S10">
        <f>IF(IFERROR(FIND(S$1,result!E10)&gt;0,"0")=TRUE,"1","0")+0</f>
        <v>1</v>
      </c>
      <c r="T10">
        <f>IF(IFERROR(FIND(T$1,result!E10)&gt;0,"0")=TRUE,"1","0")+0</f>
        <v>1</v>
      </c>
      <c r="U10">
        <f>IF(IFERROR(FIND(U$1,result!E10)&gt;0,"0")=TRUE,"1","0")+0</f>
        <v>1</v>
      </c>
      <c r="V10">
        <f>IF(IFERROR(FIND(V$1,result!E10)&gt;0,"0")=TRUE,"1","0")+0</f>
        <v>0</v>
      </c>
      <c r="W10">
        <f>IFERROR(SUBSTITUTE(LEFT(result!G10,FIND(" out",result!G10)-1),"Rating ","")+0,"")</f>
        <v>5</v>
      </c>
      <c r="X10">
        <f>IFERROR(LEFT(result!I10,FIND(" r",result!I10)-1)+0,"")</f>
        <v>5</v>
      </c>
      <c r="Y10" t="str">
        <f>SUBSTITUTE(RIGHT(result!C10,LEN(result!C10)-SEARCH("in",result!C10)-2),"Kecamatan ","")</f>
        <v>Banguntapan</v>
      </c>
      <c r="Z10">
        <f>IFERROR(SUBSTITUTE(LEFT(result!F10,FIND(" /",result!F10)-1),"Price:$","")+0,"0")+0</f>
        <v>74</v>
      </c>
      <c r="AA10" s="3"/>
      <c r="AB10" s="7"/>
    </row>
    <row r="11" spans="1:28" x14ac:dyDescent="0.35">
      <c r="A11">
        <v>10</v>
      </c>
      <c r="B11" t="str">
        <f>LEFT(result!B11,FIND(" - ",result!B11)-1)</f>
        <v>NIRWANAhome 5kamar full AC&amp;LED TV, 15mnt malioboro</v>
      </c>
      <c r="C11" t="str">
        <f>LEFT(result!C11,FIND("in",result!C11)-1)</f>
        <v xml:space="preserve">Entire house </v>
      </c>
      <c r="D11">
        <f t="shared" si="1"/>
        <v>1</v>
      </c>
      <c r="E11">
        <f t="shared" si="1"/>
        <v>0</v>
      </c>
      <c r="F11">
        <f t="shared" si="1"/>
        <v>0</v>
      </c>
      <c r="G11">
        <f t="shared" si="1"/>
        <v>0</v>
      </c>
      <c r="H11">
        <f t="shared" si="1"/>
        <v>0</v>
      </c>
      <c r="I11">
        <f t="shared" si="1"/>
        <v>1</v>
      </c>
      <c r="J11">
        <f t="shared" si="1"/>
        <v>0</v>
      </c>
      <c r="K11">
        <f t="shared" si="1"/>
        <v>0</v>
      </c>
      <c r="L11">
        <f t="shared" si="1"/>
        <v>0</v>
      </c>
      <c r="M11">
        <f t="shared" si="1"/>
        <v>0</v>
      </c>
      <c r="N11">
        <f t="shared" si="1"/>
        <v>0</v>
      </c>
      <c r="O11">
        <f t="shared" si="1"/>
        <v>0</v>
      </c>
      <c r="P11">
        <f t="shared" si="1"/>
        <v>0</v>
      </c>
      <c r="Q11">
        <f t="shared" si="1"/>
        <v>0</v>
      </c>
      <c r="R11">
        <f>LEFT(result!D11,FIND(" ",result!D11))+0</f>
        <v>10</v>
      </c>
      <c r="S11">
        <f>IF(IFERROR(FIND(S$1,result!E11)&gt;0,"0")=TRUE,"1","0")+0</f>
        <v>1</v>
      </c>
      <c r="T11">
        <f>IF(IFERROR(FIND(T$1,result!E11)&gt;0,"0")=TRUE,"1","0")+0</f>
        <v>1</v>
      </c>
      <c r="U11">
        <f>IF(IFERROR(FIND(U$1,result!E11)&gt;0,"0")=TRUE,"1","0")+0</f>
        <v>1</v>
      </c>
      <c r="V11">
        <f>IF(IFERROR(FIND(V$1,result!E11)&gt;0,"0")=TRUE,"1","0")+0</f>
        <v>0</v>
      </c>
      <c r="W11">
        <f>IFERROR(SUBSTITUTE(LEFT(result!G11,FIND(" out",result!G11)-1),"Rating ","")+0,"")</f>
        <v>4.5</v>
      </c>
      <c r="X11">
        <f>IFERROR(LEFT(result!I11,FIND(" r",result!I11)-1)+0,"")</f>
        <v>4</v>
      </c>
      <c r="Y11" t="str">
        <f>SUBSTITUTE(RIGHT(result!C11,LEN(result!C11)-SEARCH("in",result!C11)-2),"Kecamatan ","")</f>
        <v>Umbulharjo</v>
      </c>
      <c r="Z11">
        <f>IFERROR(SUBSTITUTE(LEFT(result!F11,FIND(" /",result!F11)-1),"Price:$","")+0,"0")+0</f>
        <v>81</v>
      </c>
      <c r="AA11" s="3"/>
      <c r="AB11" s="7"/>
    </row>
    <row r="12" spans="1:28" x14ac:dyDescent="0.35">
      <c r="A12">
        <v>11</v>
      </c>
      <c r="B12" t="str">
        <f>LEFT(result!B12,FIND(" - ",result!B12)-1)</f>
        <v>Ndalem Nitihardjan</v>
      </c>
      <c r="C12" t="str">
        <f>LEFT(result!C12,FIND("in",result!C12)-1)</f>
        <v xml:space="preserve">Entire house </v>
      </c>
      <c r="D12">
        <f t="shared" si="1"/>
        <v>1</v>
      </c>
      <c r="E12">
        <f t="shared" si="1"/>
        <v>0</v>
      </c>
      <c r="F12">
        <f t="shared" si="1"/>
        <v>0</v>
      </c>
      <c r="G12">
        <f t="shared" si="1"/>
        <v>0</v>
      </c>
      <c r="H12">
        <f t="shared" si="1"/>
        <v>0</v>
      </c>
      <c r="I12">
        <f t="shared" si="1"/>
        <v>1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0</v>
      </c>
      <c r="Q12">
        <f t="shared" si="1"/>
        <v>0</v>
      </c>
      <c r="R12">
        <f>LEFT(result!D12,FIND(" ",result!D12))+0</f>
        <v>8</v>
      </c>
      <c r="S12">
        <f>IF(IFERROR(FIND(S$1,result!E12)&gt;0,"0")=TRUE,"1","0")+0</f>
        <v>1</v>
      </c>
      <c r="T12">
        <f>IF(IFERROR(FIND(T$1,result!E12)&gt;0,"0")=TRUE,"1","0")+0</f>
        <v>1</v>
      </c>
      <c r="U12">
        <f>IF(IFERROR(FIND(U$1,result!E12)&gt;0,"0")=TRUE,"1","0")+0</f>
        <v>1</v>
      </c>
      <c r="V12">
        <f>IF(IFERROR(FIND(V$1,result!E12)&gt;0,"0")=TRUE,"1","0")+0</f>
        <v>0</v>
      </c>
      <c r="W12">
        <f>IFERROR(SUBSTITUTE(LEFT(result!G12,FIND(" out",result!G12)-1),"Rating ","")+0,"")</f>
        <v>5</v>
      </c>
      <c r="X12">
        <f>IFERROR(LEFT(result!I12,FIND(" r",result!I12)-1)+0,"")</f>
        <v>5</v>
      </c>
      <c r="Y12" t="str">
        <f>SUBSTITUTE(RIGHT(result!C12,LEN(result!C12)-SEARCH("in",result!C12)-2),"Kecamatan ","")</f>
        <v>Borobudur</v>
      </c>
      <c r="Z12">
        <f>IFERROR(SUBSTITUTE(LEFT(result!F12,FIND(" /",result!F12)-1),"Price:$","")+0,"0")+0</f>
        <v>185</v>
      </c>
      <c r="AA12" s="3"/>
      <c r="AB12" s="7"/>
    </row>
    <row r="13" spans="1:28" x14ac:dyDescent="0.35">
      <c r="A13">
        <v>12</v>
      </c>
      <c r="B13" t="str">
        <f>LEFT(result!B13,FIND(" - ",result!B13)-1)</f>
        <v>6 Bedroom House at Disaster Oasis Training Center</v>
      </c>
      <c r="C13" t="str">
        <f>LEFT(result!C13,FIND("in",result!C13)-1)</f>
        <v xml:space="preserve">Entire villa </v>
      </c>
      <c r="D13">
        <f t="shared" si="1"/>
        <v>1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1</v>
      </c>
      <c r="L13">
        <f t="shared" si="1"/>
        <v>0</v>
      </c>
      <c r="M13">
        <f t="shared" ref="F13:Q28" si="2">IF(IFERROR(FIND(M$1,$C13)&gt;0,"0")=TRUE,"1","0")+0</f>
        <v>0</v>
      </c>
      <c r="N13">
        <f t="shared" si="2"/>
        <v>0</v>
      </c>
      <c r="O13">
        <f t="shared" si="2"/>
        <v>0</v>
      </c>
      <c r="P13">
        <f t="shared" si="2"/>
        <v>0</v>
      </c>
      <c r="Q13">
        <f t="shared" si="2"/>
        <v>0</v>
      </c>
      <c r="R13">
        <f>LEFT(result!D13,FIND(" ",result!D13))+0</f>
        <v>12</v>
      </c>
      <c r="S13">
        <f>IF(IFERROR(FIND(S$1,result!E13)&gt;0,"0")=TRUE,"1","0")+0</f>
        <v>0</v>
      </c>
      <c r="T13">
        <f>IF(IFERROR(FIND(T$1,result!E13)&gt;0,"0")=TRUE,"1","0")+0</f>
        <v>1</v>
      </c>
      <c r="U13">
        <f>IF(IFERROR(FIND(U$1,result!E13)&gt;0,"0")=TRUE,"1","0")+0</f>
        <v>1</v>
      </c>
      <c r="V13">
        <f>IF(IFERROR(FIND(V$1,result!E13)&gt;0,"0")=TRUE,"1","0")+0</f>
        <v>1</v>
      </c>
      <c r="W13" t="str">
        <f>IFERROR(SUBSTITUTE(LEFT(result!G13,FIND(" out",result!G13)-1),"Rating ","")+0,"")</f>
        <v/>
      </c>
      <c r="X13" t="str">
        <f>IFERROR(LEFT(result!I13,FIND(" r",result!I13)-1)+0,"")</f>
        <v/>
      </c>
      <c r="Y13" t="str">
        <f>SUBSTITUTE(RIGHT(result!C13,LEN(result!C13)-SEARCH("in",result!C13)-2),"Kecamatan ","")</f>
        <v>Pakem</v>
      </c>
      <c r="Z13">
        <f>IFERROR(SUBSTITUTE(LEFT(result!F13,FIND(" /",result!F13)-1),"Price:$","")+0,"0")+0</f>
        <v>226</v>
      </c>
      <c r="AA13" s="3"/>
      <c r="AB13" s="7"/>
    </row>
    <row r="14" spans="1:28" x14ac:dyDescent="0.35">
      <c r="A14">
        <v>13</v>
      </c>
      <c r="B14" t="str">
        <f>LEFT(result!B14,FIND(" - ",result!B14)-1)</f>
        <v>CHEAP,10mins to malioboro</v>
      </c>
      <c r="C14" t="str">
        <f>LEFT(result!C14,FIND("in",result!C14)-1)</f>
        <v xml:space="preserve">Entire house </v>
      </c>
      <c r="D14">
        <f t="shared" si="1"/>
        <v>1</v>
      </c>
      <c r="E14">
        <f t="shared" si="1"/>
        <v>0</v>
      </c>
      <c r="F14">
        <f t="shared" si="2"/>
        <v>0</v>
      </c>
      <c r="G14">
        <f t="shared" si="2"/>
        <v>0</v>
      </c>
      <c r="H14">
        <f t="shared" si="2"/>
        <v>0</v>
      </c>
      <c r="I14">
        <f t="shared" si="2"/>
        <v>1</v>
      </c>
      <c r="J14">
        <f t="shared" si="2"/>
        <v>0</v>
      </c>
      <c r="K14">
        <f t="shared" si="2"/>
        <v>0</v>
      </c>
      <c r="L14">
        <f t="shared" si="2"/>
        <v>0</v>
      </c>
      <c r="M14">
        <f t="shared" si="2"/>
        <v>0</v>
      </c>
      <c r="N14">
        <f t="shared" si="2"/>
        <v>0</v>
      </c>
      <c r="O14">
        <f t="shared" si="2"/>
        <v>0</v>
      </c>
      <c r="P14">
        <f t="shared" si="2"/>
        <v>0</v>
      </c>
      <c r="Q14">
        <f t="shared" si="2"/>
        <v>0</v>
      </c>
      <c r="R14">
        <f>LEFT(result!D14,FIND(" ",result!D14))+0</f>
        <v>5</v>
      </c>
      <c r="S14">
        <f>IF(IFERROR(FIND(S$1,result!E14)&gt;0,"0")=TRUE,"1","0")+0</f>
        <v>1</v>
      </c>
      <c r="T14">
        <f>IF(IFERROR(FIND(T$1,result!E14)&gt;0,"0")=TRUE,"1","0")+0</f>
        <v>1</v>
      </c>
      <c r="U14">
        <f>IF(IFERROR(FIND(U$1,result!E14)&gt;0,"0")=TRUE,"1","0")+0</f>
        <v>1</v>
      </c>
      <c r="V14">
        <f>IF(IFERROR(FIND(V$1,result!E14)&gt;0,"0")=TRUE,"1","0")+0</f>
        <v>0</v>
      </c>
      <c r="W14">
        <f>IFERROR(SUBSTITUTE(LEFT(result!G14,FIND(" out",result!G14)-1),"Rating ","")+0,"")</f>
        <v>4.83</v>
      </c>
      <c r="X14">
        <f>IFERROR(LEFT(result!I14,FIND(" r",result!I14)-1)+0,"")</f>
        <v>94</v>
      </c>
      <c r="Y14" t="str">
        <f>SUBSTITUTE(RIGHT(result!C14,LEN(result!C14)-SEARCH("in",result!C14)-2),"Kecamatan ","")</f>
        <v>Kota Yogyakarta</v>
      </c>
      <c r="Z14">
        <f>IFERROR(SUBSTITUTE(LEFT(result!F14,FIND(" /",result!F14)-1),"Price:$","")+0,"0")+0</f>
        <v>69</v>
      </c>
      <c r="AA14" s="3"/>
      <c r="AB14" s="7"/>
    </row>
    <row r="15" spans="1:28" x14ac:dyDescent="0.35">
      <c r="A15">
        <v>14</v>
      </c>
      <c r="B15" t="str">
        <f>LEFT(result!B15,FIND(" - ",result!B15)-1)</f>
        <v>Comfort Space for Family in Jogja</v>
      </c>
      <c r="C15" t="str">
        <f>LEFT(result!C15,FIND("in",result!C15)-1)</f>
        <v xml:space="preserve">Entire apartment </v>
      </c>
      <c r="D15">
        <f t="shared" si="1"/>
        <v>1</v>
      </c>
      <c r="E15">
        <f t="shared" si="1"/>
        <v>0</v>
      </c>
      <c r="F15">
        <f t="shared" si="2"/>
        <v>0</v>
      </c>
      <c r="G15">
        <f t="shared" si="2"/>
        <v>0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  <c r="L15">
        <f t="shared" si="2"/>
        <v>0</v>
      </c>
      <c r="M15">
        <f t="shared" si="2"/>
        <v>0</v>
      </c>
      <c r="N15">
        <f t="shared" si="2"/>
        <v>1</v>
      </c>
      <c r="O15">
        <f t="shared" si="2"/>
        <v>0</v>
      </c>
      <c r="P15">
        <f t="shared" si="2"/>
        <v>0</v>
      </c>
      <c r="Q15">
        <f t="shared" si="2"/>
        <v>0</v>
      </c>
      <c r="R15">
        <f>LEFT(result!D15,FIND(" ",result!D15))+0</f>
        <v>6</v>
      </c>
      <c r="S15">
        <f>IF(IFERROR(FIND(S$1,result!E15)&gt;0,"0")=TRUE,"1","0")+0</f>
        <v>1</v>
      </c>
      <c r="T15">
        <f>IF(IFERROR(FIND(T$1,result!E15)&gt;0,"0")=TRUE,"1","0")+0</f>
        <v>1</v>
      </c>
      <c r="U15">
        <f>IF(IFERROR(FIND(U$1,result!E15)&gt;0,"0")=TRUE,"1","0")+0</f>
        <v>1</v>
      </c>
      <c r="V15">
        <f>IF(IFERROR(FIND(V$1,result!E15)&gt;0,"0")=TRUE,"1","0")+0</f>
        <v>1</v>
      </c>
      <c r="W15">
        <f>IFERROR(SUBSTITUTE(LEFT(result!G15,FIND(" out",result!G15)-1),"Rating ","")+0,"")</f>
        <v>4.53</v>
      </c>
      <c r="X15">
        <f>IFERROR(LEFT(result!I15,FIND(" r",result!I15)-1)+0,"")</f>
        <v>15</v>
      </c>
      <c r="Y15" t="str">
        <f>SUBSTITUTE(RIGHT(result!C15,LEN(result!C15)-SEARCH("in",result!C15)-2),"Kecamatan ","")</f>
        <v>Sleman</v>
      </c>
      <c r="Z15">
        <f>IFERROR(SUBSTITUTE(LEFT(result!F15,FIND(" /",result!F15)-1),"Price:$","")+0,"0")+0</f>
        <v>46</v>
      </c>
      <c r="AA15" s="3"/>
      <c r="AB15" s="7"/>
    </row>
    <row r="16" spans="1:28" x14ac:dyDescent="0.35">
      <c r="A16">
        <v>15</v>
      </c>
      <c r="B16" t="str">
        <f>LEFT(result!B16,FIND(" - ",result!B16)-1)</f>
        <v>Omah Lor Guest House</v>
      </c>
      <c r="C16" t="str">
        <f>LEFT(result!C16,FIND("in",result!C16)-1)</f>
        <v xml:space="preserve">Entire house </v>
      </c>
      <c r="D16">
        <f t="shared" si="1"/>
        <v>1</v>
      </c>
      <c r="E16">
        <f t="shared" si="1"/>
        <v>0</v>
      </c>
      <c r="F16">
        <f t="shared" si="2"/>
        <v>0</v>
      </c>
      <c r="G16">
        <f t="shared" si="2"/>
        <v>0</v>
      </c>
      <c r="H16">
        <f t="shared" si="2"/>
        <v>0</v>
      </c>
      <c r="I16">
        <f t="shared" si="2"/>
        <v>1</v>
      </c>
      <c r="J16">
        <f t="shared" si="2"/>
        <v>0</v>
      </c>
      <c r="K16">
        <f t="shared" si="2"/>
        <v>0</v>
      </c>
      <c r="L16">
        <f t="shared" si="2"/>
        <v>0</v>
      </c>
      <c r="M16">
        <f t="shared" si="2"/>
        <v>0</v>
      </c>
      <c r="N16">
        <f t="shared" si="2"/>
        <v>0</v>
      </c>
      <c r="O16">
        <f t="shared" si="2"/>
        <v>0</v>
      </c>
      <c r="P16">
        <f t="shared" si="2"/>
        <v>0</v>
      </c>
      <c r="Q16">
        <f t="shared" si="2"/>
        <v>0</v>
      </c>
      <c r="R16">
        <f>LEFT(result!D16,FIND(" ",result!D16))+0</f>
        <v>6</v>
      </c>
      <c r="S16">
        <f>IF(IFERROR(FIND(S$1,result!E16)&gt;0,"0")=TRUE,"1","0")+0</f>
        <v>1</v>
      </c>
      <c r="T16">
        <f>IF(IFERROR(FIND(T$1,result!E16)&gt;0,"0")=TRUE,"1","0")+0</f>
        <v>0</v>
      </c>
      <c r="U16">
        <f>IF(IFERROR(FIND(U$1,result!E16)&gt;0,"0")=TRUE,"1","0")+0</f>
        <v>1</v>
      </c>
      <c r="V16">
        <f>IF(IFERROR(FIND(V$1,result!E16)&gt;0,"0")=TRUE,"1","0")+0</f>
        <v>0</v>
      </c>
      <c r="W16" t="str">
        <f>IFERROR(SUBSTITUTE(LEFT(result!G16,FIND(" out",result!G16)-1),"Rating ","")+0,"")</f>
        <v/>
      </c>
      <c r="X16" t="str">
        <f>IFERROR(LEFT(result!I16,FIND(" r",result!I16)-1)+0,"")</f>
        <v/>
      </c>
      <c r="Y16" t="str">
        <f>SUBSTITUTE(RIGHT(result!C16,LEN(result!C16)-SEARCH("in",result!C16)-2),"Kecamatan ","")</f>
        <v>Yogyakarta</v>
      </c>
      <c r="Z16">
        <f>IFERROR(SUBSTITUTE(LEFT(result!F16,FIND(" /",result!F16)-1),"Price:$","")+0,"0")+0</f>
        <v>56</v>
      </c>
      <c r="AA16" s="3"/>
      <c r="AB16" s="7"/>
    </row>
    <row r="17" spans="1:28" x14ac:dyDescent="0.35">
      <c r="A17">
        <v>16</v>
      </c>
      <c r="B17" t="str">
        <f>LEFT(result!B17,FIND(" - ",result!B17)-1)</f>
        <v>Nglaras Ayem Homestay, near Malioboro &amp; UGM.</v>
      </c>
      <c r="C17" t="str">
        <f>LEFT(result!C17,FIND("in",result!C17)-1)</f>
        <v xml:space="preserve">Entire house </v>
      </c>
      <c r="D17">
        <f t="shared" si="1"/>
        <v>1</v>
      </c>
      <c r="E17">
        <f t="shared" si="1"/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1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0</v>
      </c>
      <c r="P17">
        <f t="shared" si="2"/>
        <v>0</v>
      </c>
      <c r="Q17">
        <f t="shared" si="2"/>
        <v>0</v>
      </c>
      <c r="R17">
        <f>LEFT(result!D17,FIND(" ",result!D17))+0</f>
        <v>6</v>
      </c>
      <c r="S17">
        <f>IF(IFERROR(FIND(S$1,result!E17)&gt;0,"0")=TRUE,"1","0")+0</f>
        <v>1</v>
      </c>
      <c r="T17">
        <f>IF(IFERROR(FIND(T$1,result!E17)&gt;0,"0")=TRUE,"1","0")+0</f>
        <v>0</v>
      </c>
      <c r="U17">
        <f>IF(IFERROR(FIND(U$1,result!E17)&gt;0,"0")=TRUE,"1","0")+0</f>
        <v>1</v>
      </c>
      <c r="V17">
        <f>IF(IFERROR(FIND(V$1,result!E17)&gt;0,"0")=TRUE,"1","0")+0</f>
        <v>0</v>
      </c>
      <c r="W17">
        <f>IFERROR(SUBSTITUTE(LEFT(result!G17,FIND(" out",result!G17)-1),"Rating ","")+0,"")</f>
        <v>4.9400000000000004</v>
      </c>
      <c r="X17">
        <f>IFERROR(LEFT(result!I17,FIND(" r",result!I17)-1)+0,"")</f>
        <v>47</v>
      </c>
      <c r="Y17" t="str">
        <f>SUBSTITUTE(RIGHT(result!C17,LEN(result!C17)-SEARCH("in",result!C17)-2),"Kecamatan ","")</f>
        <v>Kabupaten Sleman</v>
      </c>
      <c r="Z17">
        <f>IFERROR(SUBSTITUTE(LEFT(result!F17,FIND(" /",result!F17)-1),"Price:$","")+0,"0")+0</f>
        <v>89</v>
      </c>
      <c r="AA17" s="3"/>
      <c r="AB17" s="7"/>
    </row>
    <row r="18" spans="1:28" x14ac:dyDescent="0.35">
      <c r="A18">
        <v>17</v>
      </c>
      <c r="B18" t="str">
        <f>LEFT(result!B18,FIND(" - ",result!B18)-1)</f>
        <v>Kaira Guesthouse</v>
      </c>
      <c r="C18" t="str">
        <f>LEFT(result!C18,FIND("in",result!C18)-1)</f>
        <v xml:space="preserve">Entire house </v>
      </c>
      <c r="D18">
        <f t="shared" si="1"/>
        <v>1</v>
      </c>
      <c r="E18">
        <f t="shared" si="1"/>
        <v>0</v>
      </c>
      <c r="F18">
        <f t="shared" si="2"/>
        <v>0</v>
      </c>
      <c r="G18">
        <f t="shared" si="2"/>
        <v>0</v>
      </c>
      <c r="H18">
        <f t="shared" si="2"/>
        <v>0</v>
      </c>
      <c r="I18">
        <f t="shared" si="2"/>
        <v>1</v>
      </c>
      <c r="J18">
        <f t="shared" si="2"/>
        <v>0</v>
      </c>
      <c r="K18">
        <f t="shared" si="2"/>
        <v>0</v>
      </c>
      <c r="L18">
        <f t="shared" si="2"/>
        <v>0</v>
      </c>
      <c r="M18">
        <f t="shared" si="2"/>
        <v>0</v>
      </c>
      <c r="N18">
        <f t="shared" si="2"/>
        <v>0</v>
      </c>
      <c r="O18">
        <f t="shared" si="2"/>
        <v>0</v>
      </c>
      <c r="P18">
        <f t="shared" si="2"/>
        <v>0</v>
      </c>
      <c r="Q18">
        <f t="shared" si="2"/>
        <v>0</v>
      </c>
      <c r="R18">
        <f>LEFT(result!D18,FIND(" ",result!D18))+0</f>
        <v>6</v>
      </c>
      <c r="S18">
        <f>IF(IFERROR(FIND(S$1,result!E18)&gt;0,"0")=TRUE,"1","0")+0</f>
        <v>1</v>
      </c>
      <c r="T18">
        <f>IF(IFERROR(FIND(T$1,result!E18)&gt;0,"0")=TRUE,"1","0")+0</f>
        <v>1</v>
      </c>
      <c r="U18">
        <f>IF(IFERROR(FIND(U$1,result!E18)&gt;0,"0")=TRUE,"1","0")+0</f>
        <v>1</v>
      </c>
      <c r="V18">
        <f>IF(IFERROR(FIND(V$1,result!E18)&gt;0,"0")=TRUE,"1","0")+0</f>
        <v>0</v>
      </c>
      <c r="W18">
        <f>IFERROR(SUBSTITUTE(LEFT(result!G18,FIND(" out",result!G18)-1),"Rating ","")+0,"")</f>
        <v>4.67</v>
      </c>
      <c r="X18">
        <f>IFERROR(LEFT(result!I18,FIND(" r",result!I18)-1)+0,"")</f>
        <v>9</v>
      </c>
      <c r="Y18" t="str">
        <f>SUBSTITUTE(RIGHT(result!C18,LEN(result!C18)-SEARCH("in",result!C18)-2),"Kecamatan ","")</f>
        <v>Sewon</v>
      </c>
      <c r="Z18">
        <f>IFERROR(SUBSTITUTE(LEFT(result!F18,FIND(" /",result!F18)-1),"Price:$","")+0,"0")+0</f>
        <v>161</v>
      </c>
      <c r="AA18" s="3"/>
      <c r="AB18" s="7"/>
    </row>
    <row r="19" spans="1:28" x14ac:dyDescent="0.35">
      <c r="A19">
        <v>18</v>
      </c>
      <c r="B19" t="str">
        <f>LEFT(result!B19,FIND(" - ",result!B19)-1)</f>
        <v>Rumah Obit (5 Minutes from Prawirotaman)</v>
      </c>
      <c r="C19" t="str">
        <f>LEFT(result!C19,FIND("in",result!C19)-1)</f>
        <v xml:space="preserve">Entire house </v>
      </c>
      <c r="D19">
        <f t="shared" si="1"/>
        <v>1</v>
      </c>
      <c r="E19">
        <f t="shared" si="1"/>
        <v>0</v>
      </c>
      <c r="F19">
        <f t="shared" si="2"/>
        <v>0</v>
      </c>
      <c r="G19">
        <f t="shared" si="2"/>
        <v>0</v>
      </c>
      <c r="H19">
        <f t="shared" si="2"/>
        <v>0</v>
      </c>
      <c r="I19">
        <f t="shared" si="2"/>
        <v>1</v>
      </c>
      <c r="J19">
        <f t="shared" si="2"/>
        <v>0</v>
      </c>
      <c r="K19">
        <f t="shared" si="2"/>
        <v>0</v>
      </c>
      <c r="L19">
        <f t="shared" si="2"/>
        <v>0</v>
      </c>
      <c r="M19">
        <f t="shared" si="2"/>
        <v>0</v>
      </c>
      <c r="N19">
        <f t="shared" si="2"/>
        <v>0</v>
      </c>
      <c r="O19">
        <f t="shared" si="2"/>
        <v>0</v>
      </c>
      <c r="P19">
        <f t="shared" si="2"/>
        <v>0</v>
      </c>
      <c r="Q19">
        <f t="shared" si="2"/>
        <v>0</v>
      </c>
      <c r="R19">
        <f>LEFT(result!D19,FIND(" ",result!D19))+0</f>
        <v>6</v>
      </c>
      <c r="S19">
        <f>IF(IFERROR(FIND(S$1,result!E19)&gt;0,"0")=TRUE,"1","0")+0</f>
        <v>1</v>
      </c>
      <c r="T19">
        <f>IF(IFERROR(FIND(T$1,result!E19)&gt;0,"0")=TRUE,"1","0")+0</f>
        <v>1</v>
      </c>
      <c r="U19">
        <f>IF(IFERROR(FIND(U$1,result!E19)&gt;0,"0")=TRUE,"1","0")+0</f>
        <v>1</v>
      </c>
      <c r="V19">
        <f>IF(IFERROR(FIND(V$1,result!E19)&gt;0,"0")=TRUE,"1","0")+0</f>
        <v>0</v>
      </c>
      <c r="W19">
        <f>IFERROR(SUBSTITUTE(LEFT(result!G19,FIND(" out",result!G19)-1),"Rating ","")+0,"")</f>
        <v>4.78</v>
      </c>
      <c r="X19">
        <f>IFERROR(LEFT(result!I19,FIND(" r",result!I19)-1)+0,"")</f>
        <v>37</v>
      </c>
      <c r="Y19" t="str">
        <f>SUBSTITUTE(RIGHT(result!C19,LEN(result!C19)-SEARCH("in",result!C19)-2),"Kecamatan ","")</f>
        <v>Sewon</v>
      </c>
      <c r="Z19">
        <f>IFERROR(SUBSTITUTE(LEFT(result!F19,FIND(" /",result!F19)-1),"Price:$","")+0,"0")+0</f>
        <v>113</v>
      </c>
      <c r="AA19" s="3"/>
      <c r="AB19" s="7"/>
    </row>
    <row r="20" spans="1:28" x14ac:dyDescent="0.35">
      <c r="A20">
        <v>19</v>
      </c>
      <c r="B20" t="str">
        <f>LEFT(result!B20,FIND(" - ",result!B20)-1)</f>
        <v>All Inclusive villa Rosseno in ricefields</v>
      </c>
      <c r="C20" t="str">
        <f>LEFT(result!C20,FIND("in",result!C20)-1)</f>
        <v xml:space="preserve">Entire villa </v>
      </c>
      <c r="D20">
        <f t="shared" si="1"/>
        <v>1</v>
      </c>
      <c r="E20">
        <f t="shared" si="1"/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1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  <c r="Q20">
        <f t="shared" si="2"/>
        <v>0</v>
      </c>
      <c r="R20">
        <f>LEFT(result!D20,FIND(" ",result!D20))+0</f>
        <v>6</v>
      </c>
      <c r="S20">
        <f>IF(IFERROR(FIND(S$1,result!E20)&gt;0,"0")=TRUE,"1","0")+0</f>
        <v>1</v>
      </c>
      <c r="T20">
        <f>IF(IFERROR(FIND(T$1,result!E20)&gt;0,"0")=TRUE,"1","0")+0</f>
        <v>1</v>
      </c>
      <c r="U20">
        <f>IF(IFERROR(FIND(U$1,result!E20)&gt;0,"0")=TRUE,"1","0")+0</f>
        <v>0</v>
      </c>
      <c r="V20">
        <f>IF(IFERROR(FIND(V$1,result!E20)&gt;0,"0")=TRUE,"1","0")+0</f>
        <v>1</v>
      </c>
      <c r="W20">
        <f>IFERROR(SUBSTITUTE(LEFT(result!G20,FIND(" out",result!G20)-1),"Rating ","")+0,"")</f>
        <v>4.9000000000000004</v>
      </c>
      <c r="X20">
        <f>IFERROR(LEFT(result!I20,FIND(" r",result!I20)-1)+0,"")</f>
        <v>21</v>
      </c>
      <c r="Y20" t="str">
        <f>SUBSTITUTE(RIGHT(result!C20,LEN(result!C20)-SEARCH("in",result!C20)-2),"Kecamatan ","")</f>
        <v>yogyakarta sewon</v>
      </c>
      <c r="Z20">
        <f>IFERROR(SUBSTITUTE(LEFT(result!F20,FIND(" /",result!F20)-1),"Price:$","")+0,"0")+0</f>
        <v>488</v>
      </c>
      <c r="AA20" s="3"/>
      <c r="AB20" s="7"/>
    </row>
    <row r="21" spans="1:28" x14ac:dyDescent="0.35">
      <c r="A21">
        <v>20</v>
      </c>
      <c r="B21" t="str">
        <f>LEFT(result!B21,FIND(" - ",result!B21)-1)</f>
        <v>Tj House DenRaka</v>
      </c>
      <c r="C21" t="str">
        <f>LEFT(result!C21,FIND("in",result!C21)-1)</f>
        <v xml:space="preserve">Entire house </v>
      </c>
      <c r="D21">
        <f t="shared" si="1"/>
        <v>1</v>
      </c>
      <c r="E21">
        <f t="shared" si="1"/>
        <v>0</v>
      </c>
      <c r="F21">
        <f t="shared" si="2"/>
        <v>0</v>
      </c>
      <c r="G21">
        <f t="shared" si="2"/>
        <v>0</v>
      </c>
      <c r="H21">
        <f t="shared" si="2"/>
        <v>0</v>
      </c>
      <c r="I21">
        <f t="shared" si="2"/>
        <v>1</v>
      </c>
      <c r="J21">
        <f t="shared" si="2"/>
        <v>0</v>
      </c>
      <c r="K21">
        <f t="shared" si="2"/>
        <v>0</v>
      </c>
      <c r="L21">
        <f t="shared" si="2"/>
        <v>0</v>
      </c>
      <c r="M21">
        <f t="shared" si="2"/>
        <v>0</v>
      </c>
      <c r="N21">
        <f t="shared" si="2"/>
        <v>0</v>
      </c>
      <c r="O21">
        <f t="shared" si="2"/>
        <v>0</v>
      </c>
      <c r="P21">
        <f t="shared" si="2"/>
        <v>0</v>
      </c>
      <c r="Q21">
        <f t="shared" si="2"/>
        <v>0</v>
      </c>
      <c r="R21">
        <f>LEFT(result!D21,FIND(" ",result!D21))+0</f>
        <v>5</v>
      </c>
      <c r="S21">
        <f>IF(IFERROR(FIND(S$1,result!E21)&gt;0,"0")=TRUE,"1","0")+0</f>
        <v>1</v>
      </c>
      <c r="T21">
        <f>IF(IFERROR(FIND(T$1,result!E21)&gt;0,"0")=TRUE,"1","0")+0</f>
        <v>1</v>
      </c>
      <c r="U21">
        <f>IF(IFERROR(FIND(U$1,result!E21)&gt;0,"0")=TRUE,"1","0")+0</f>
        <v>1</v>
      </c>
      <c r="V21">
        <f>IF(IFERROR(FIND(V$1,result!E21)&gt;0,"0")=TRUE,"1","0")+0</f>
        <v>0</v>
      </c>
      <c r="W21">
        <f>IFERROR(SUBSTITUTE(LEFT(result!G21,FIND(" out",result!G21)-1),"Rating ","")+0,"")</f>
        <v>4.9400000000000004</v>
      </c>
      <c r="X21">
        <f>IFERROR(LEFT(result!I21,FIND(" r",result!I21)-1)+0,"")</f>
        <v>50</v>
      </c>
      <c r="Y21" t="str">
        <f>SUBSTITUTE(RIGHT(result!C21,LEN(result!C21)-SEARCH("in",result!C21)-2),"Kecamatan ","")</f>
        <v>Mlati</v>
      </c>
      <c r="Z21">
        <f>IFERROR(SUBSTITUTE(LEFT(result!F21,FIND(" /",result!F21)-1),"Price:$","")+0,"0")+0</f>
        <v>85</v>
      </c>
      <c r="AA21" s="3"/>
      <c r="AB21" s="7"/>
    </row>
    <row r="22" spans="1:28" x14ac:dyDescent="0.35">
      <c r="A22">
        <v>21</v>
      </c>
      <c r="B22" t="str">
        <f>LEFT(result!B22,FIND(" - ",result!B22)-1)</f>
        <v>Homestay durian borobudur</v>
      </c>
      <c r="C22" t="str">
        <f>LEFT(result!C22,FIND("in",result!C22)-1)</f>
        <v xml:space="preserve">Private room </v>
      </c>
      <c r="D22">
        <f t="shared" si="1"/>
        <v>0</v>
      </c>
      <c r="E22">
        <f t="shared" si="1"/>
        <v>1</v>
      </c>
      <c r="F22">
        <f t="shared" si="2"/>
        <v>0</v>
      </c>
      <c r="G22">
        <f t="shared" si="2"/>
        <v>0</v>
      </c>
      <c r="H22">
        <f t="shared" si="2"/>
        <v>0</v>
      </c>
      <c r="I22">
        <f t="shared" si="2"/>
        <v>0</v>
      </c>
      <c r="J22">
        <f t="shared" si="2"/>
        <v>0</v>
      </c>
      <c r="K22">
        <f t="shared" si="2"/>
        <v>0</v>
      </c>
      <c r="L22">
        <f t="shared" si="2"/>
        <v>1</v>
      </c>
      <c r="M22">
        <f t="shared" si="2"/>
        <v>0</v>
      </c>
      <c r="N22">
        <f t="shared" si="2"/>
        <v>0</v>
      </c>
      <c r="O22">
        <f t="shared" si="2"/>
        <v>0</v>
      </c>
      <c r="P22">
        <f t="shared" si="2"/>
        <v>0</v>
      </c>
      <c r="Q22">
        <f t="shared" si="2"/>
        <v>0</v>
      </c>
      <c r="R22">
        <f>LEFT(result!D22,FIND(" ",result!D22))+0</f>
        <v>6</v>
      </c>
      <c r="S22">
        <f>IF(IFERROR(FIND(S$1,result!E22)&gt;0,"0")=TRUE,"1","0")+0</f>
        <v>1</v>
      </c>
      <c r="T22">
        <f>IF(IFERROR(FIND(T$1,result!E22)&gt;0,"0")=TRUE,"1","0")+0</f>
        <v>0</v>
      </c>
      <c r="U22">
        <f>IF(IFERROR(FIND(U$1,result!E22)&gt;0,"0")=TRUE,"1","0")+0</f>
        <v>1</v>
      </c>
      <c r="V22">
        <f>IF(IFERROR(FIND(V$1,result!E22)&gt;0,"0")=TRUE,"1","0")+0</f>
        <v>0</v>
      </c>
      <c r="W22" t="str">
        <f>IFERROR(SUBSTITUTE(LEFT(result!G22,FIND(" out",result!G22)-1),"Rating ","")+0,"")</f>
        <v/>
      </c>
      <c r="X22" t="str">
        <f>IFERROR(LEFT(result!I22,FIND(" r",result!I22)-1)+0,"")</f>
        <v/>
      </c>
      <c r="Y22" t="str">
        <f>SUBSTITUTE(RIGHT(result!C22,LEN(result!C22)-SEARCH("in",result!C22)-2),"Kecamatan ","")</f>
        <v>Borobudur, Magelang</v>
      </c>
      <c r="Z22">
        <f>IFERROR(SUBSTITUTE(LEFT(result!F22,FIND(" /",result!F22)-1),"Price:$","")+0,"0")+0</f>
        <v>11</v>
      </c>
      <c r="AA22" s="3"/>
      <c r="AB22" s="7"/>
    </row>
    <row r="23" spans="1:28" x14ac:dyDescent="0.35">
      <c r="A23">
        <v>22</v>
      </c>
      <c r="B23" t="str">
        <f>LEFT(result!B23,FIND(" - ",result!B23)-1)</f>
        <v>Nglaras Ayem Homestay, near Malioboro &amp; UGM.</v>
      </c>
      <c r="C23" t="str">
        <f>LEFT(result!C23,FIND("in",result!C23)-1)</f>
        <v xml:space="preserve">Entire house </v>
      </c>
      <c r="D23">
        <f t="shared" si="1"/>
        <v>1</v>
      </c>
      <c r="E23">
        <f t="shared" si="1"/>
        <v>0</v>
      </c>
      <c r="F23">
        <f t="shared" si="2"/>
        <v>0</v>
      </c>
      <c r="G23">
        <f t="shared" si="2"/>
        <v>0</v>
      </c>
      <c r="H23">
        <f t="shared" si="2"/>
        <v>0</v>
      </c>
      <c r="I23">
        <f t="shared" si="2"/>
        <v>1</v>
      </c>
      <c r="J23">
        <f t="shared" si="2"/>
        <v>0</v>
      </c>
      <c r="K23">
        <f t="shared" si="2"/>
        <v>0</v>
      </c>
      <c r="L23">
        <f t="shared" si="2"/>
        <v>0</v>
      </c>
      <c r="M23">
        <f t="shared" si="2"/>
        <v>0</v>
      </c>
      <c r="N23">
        <f t="shared" si="2"/>
        <v>0</v>
      </c>
      <c r="O23">
        <f t="shared" si="2"/>
        <v>0</v>
      </c>
      <c r="P23">
        <f t="shared" si="2"/>
        <v>0</v>
      </c>
      <c r="Q23">
        <f t="shared" si="2"/>
        <v>0</v>
      </c>
      <c r="R23">
        <f>LEFT(result!D23,FIND(" ",result!D23))+0</f>
        <v>6</v>
      </c>
      <c r="S23">
        <f>IF(IFERROR(FIND(S$1,result!E23)&gt;0,"0")=TRUE,"1","0")+0</f>
        <v>1</v>
      </c>
      <c r="T23">
        <f>IF(IFERROR(FIND(T$1,result!E23)&gt;0,"0")=TRUE,"1","0")+0</f>
        <v>0</v>
      </c>
      <c r="U23">
        <f>IF(IFERROR(FIND(U$1,result!E23)&gt;0,"0")=TRUE,"1","0")+0</f>
        <v>1</v>
      </c>
      <c r="V23">
        <f>IF(IFERROR(FIND(V$1,result!E23)&gt;0,"0")=TRUE,"1","0")+0</f>
        <v>0</v>
      </c>
      <c r="W23">
        <f>IFERROR(SUBSTITUTE(LEFT(result!G23,FIND(" out",result!G23)-1),"Rating ","")+0,"")</f>
        <v>4.9400000000000004</v>
      </c>
      <c r="X23">
        <f>IFERROR(LEFT(result!I23,FIND(" r",result!I23)-1)+0,"")</f>
        <v>47</v>
      </c>
      <c r="Y23" t="str">
        <f>SUBSTITUTE(RIGHT(result!C23,LEN(result!C23)-SEARCH("in",result!C23)-2),"Kecamatan ","")</f>
        <v>Kabupaten Sleman</v>
      </c>
      <c r="Z23">
        <f>IFERROR(SUBSTITUTE(LEFT(result!F23,FIND(" /",result!F23)-1),"Price:$","")+0,"0")+0</f>
        <v>78</v>
      </c>
      <c r="AA23" s="3"/>
      <c r="AB23" s="7"/>
    </row>
    <row r="24" spans="1:28" x14ac:dyDescent="0.35">
      <c r="A24">
        <v>23</v>
      </c>
      <c r="B24" t="str">
        <f>LEFT(result!B24,FIND(" - ",result!B24)-1)</f>
        <v>Ndalem Nitihardjan</v>
      </c>
      <c r="C24" t="str">
        <f>LEFT(result!C24,FIND("in",result!C24)-1)</f>
        <v xml:space="preserve">Entire house </v>
      </c>
      <c r="D24">
        <f t="shared" si="1"/>
        <v>1</v>
      </c>
      <c r="E24">
        <f t="shared" si="1"/>
        <v>0</v>
      </c>
      <c r="F24">
        <f t="shared" si="2"/>
        <v>0</v>
      </c>
      <c r="G24">
        <f t="shared" si="2"/>
        <v>0</v>
      </c>
      <c r="H24">
        <f t="shared" si="2"/>
        <v>0</v>
      </c>
      <c r="I24">
        <f t="shared" si="2"/>
        <v>1</v>
      </c>
      <c r="J24">
        <f t="shared" si="2"/>
        <v>0</v>
      </c>
      <c r="K24">
        <f t="shared" si="2"/>
        <v>0</v>
      </c>
      <c r="L24">
        <f t="shared" si="2"/>
        <v>0</v>
      </c>
      <c r="M24">
        <f t="shared" si="2"/>
        <v>0</v>
      </c>
      <c r="N24">
        <f t="shared" si="2"/>
        <v>0</v>
      </c>
      <c r="O24">
        <f t="shared" si="2"/>
        <v>0</v>
      </c>
      <c r="P24">
        <f t="shared" si="2"/>
        <v>0</v>
      </c>
      <c r="Q24">
        <f t="shared" si="2"/>
        <v>0</v>
      </c>
      <c r="R24">
        <f>LEFT(result!D24,FIND(" ",result!D24))+0</f>
        <v>8</v>
      </c>
      <c r="S24">
        <f>IF(IFERROR(FIND(S$1,result!E24)&gt;0,"0")=TRUE,"1","0")+0</f>
        <v>1</v>
      </c>
      <c r="T24">
        <f>IF(IFERROR(FIND(T$1,result!E24)&gt;0,"0")=TRUE,"1","0")+0</f>
        <v>1</v>
      </c>
      <c r="U24">
        <f>IF(IFERROR(FIND(U$1,result!E24)&gt;0,"0")=TRUE,"1","0")+0</f>
        <v>1</v>
      </c>
      <c r="V24">
        <f>IF(IFERROR(FIND(V$1,result!E24)&gt;0,"0")=TRUE,"1","0")+0</f>
        <v>0</v>
      </c>
      <c r="W24">
        <f>IFERROR(SUBSTITUTE(LEFT(result!G24,FIND(" out",result!G24)-1),"Rating ","")+0,"")</f>
        <v>5</v>
      </c>
      <c r="X24">
        <f>IFERROR(LEFT(result!I24,FIND(" r",result!I24)-1)+0,"")</f>
        <v>5</v>
      </c>
      <c r="Y24" t="str">
        <f>SUBSTITUTE(RIGHT(result!C24,LEN(result!C24)-SEARCH("in",result!C24)-2),"Kecamatan ","")</f>
        <v>Borobudur</v>
      </c>
      <c r="Z24">
        <f>IFERROR(SUBSTITUTE(LEFT(result!F24,FIND(" /",result!F24)-1),"Price:$","")+0,"0")+0</f>
        <v>162</v>
      </c>
      <c r="AA24" s="3"/>
      <c r="AB24" s="7"/>
    </row>
    <row r="25" spans="1:28" x14ac:dyDescent="0.35">
      <c r="A25">
        <v>24</v>
      </c>
      <c r="B25" t="str">
        <f>LEFT(result!B25,FIND(" - ",result!B25)-1)</f>
        <v>Rumah Inap Puri Gading</v>
      </c>
      <c r="C25" t="str">
        <f>LEFT(result!C25,FIND("in",result!C25)-1)</f>
        <v xml:space="preserve">Entire house </v>
      </c>
      <c r="D25">
        <f t="shared" si="1"/>
        <v>1</v>
      </c>
      <c r="E25">
        <f t="shared" si="1"/>
        <v>0</v>
      </c>
      <c r="F25">
        <f t="shared" si="2"/>
        <v>0</v>
      </c>
      <c r="G25">
        <f t="shared" si="2"/>
        <v>0</v>
      </c>
      <c r="H25">
        <f t="shared" si="2"/>
        <v>0</v>
      </c>
      <c r="I25">
        <f t="shared" si="2"/>
        <v>1</v>
      </c>
      <c r="J25">
        <f t="shared" si="2"/>
        <v>0</v>
      </c>
      <c r="K25">
        <f t="shared" si="2"/>
        <v>0</v>
      </c>
      <c r="L25">
        <f t="shared" si="2"/>
        <v>0</v>
      </c>
      <c r="M25">
        <f t="shared" si="2"/>
        <v>0</v>
      </c>
      <c r="N25">
        <f t="shared" si="2"/>
        <v>0</v>
      </c>
      <c r="O25">
        <f t="shared" si="2"/>
        <v>0</v>
      </c>
      <c r="P25">
        <f t="shared" si="2"/>
        <v>0</v>
      </c>
      <c r="Q25">
        <f t="shared" si="2"/>
        <v>0</v>
      </c>
      <c r="R25">
        <f>LEFT(result!D25,FIND(" ",result!D25))+0</f>
        <v>8</v>
      </c>
      <c r="S25">
        <f>IF(IFERROR(FIND(S$1,result!E25)&gt;0,"0")=TRUE,"1","0")+0</f>
        <v>1</v>
      </c>
      <c r="T25">
        <f>IF(IFERROR(FIND(T$1,result!E25)&gt;0,"0")=TRUE,"1","0")+0</f>
        <v>0</v>
      </c>
      <c r="U25">
        <f>IF(IFERROR(FIND(U$1,result!E25)&gt;0,"0")=TRUE,"1","0")+0</f>
        <v>1</v>
      </c>
      <c r="V25">
        <f>IF(IFERROR(FIND(V$1,result!E25)&gt;0,"0")=TRUE,"1","0")+0</f>
        <v>0</v>
      </c>
      <c r="W25">
        <f>IFERROR(SUBSTITUTE(LEFT(result!G25,FIND(" out",result!G25)-1),"Rating ","")+0,"")</f>
        <v>4.7</v>
      </c>
      <c r="X25">
        <f>IFERROR(LEFT(result!I25,FIND(" r",result!I25)-1)+0,"")</f>
        <v>10</v>
      </c>
      <c r="Y25" t="str">
        <f>SUBSTITUTE(RIGHT(result!C25,LEN(result!C25)-SEARCH("in",result!C25)-2),"Kecamatan ","")</f>
        <v>Pasar Kliwon</v>
      </c>
      <c r="Z25">
        <f>IFERROR(SUBSTITUTE(LEFT(result!F25,FIND(" /",result!F25)-1),"Price:$","")+0,"0")+0</f>
        <v>51</v>
      </c>
      <c r="AA25" s="3"/>
      <c r="AB25" s="7"/>
    </row>
    <row r="26" spans="1:28" x14ac:dyDescent="0.35">
      <c r="A26">
        <v>25</v>
      </c>
      <c r="B26" t="str">
        <f>LEFT(result!B26,FIND(" - ",result!B26)-1)</f>
        <v>OPAK House: On the hillside of Parangtritis Beach</v>
      </c>
      <c r="C26" t="str">
        <f>LEFT(result!C26,FIND("in",result!C26)-1)</f>
        <v>Entire cab</v>
      </c>
      <c r="D26">
        <f t="shared" si="1"/>
        <v>1</v>
      </c>
      <c r="E26">
        <f t="shared" si="1"/>
        <v>0</v>
      </c>
      <c r="F26">
        <f t="shared" si="2"/>
        <v>0</v>
      </c>
      <c r="G26">
        <f t="shared" si="2"/>
        <v>0</v>
      </c>
      <c r="H26">
        <f t="shared" si="2"/>
        <v>0</v>
      </c>
      <c r="I26">
        <f t="shared" si="2"/>
        <v>0</v>
      </c>
      <c r="J26">
        <f t="shared" si="2"/>
        <v>0</v>
      </c>
      <c r="K26">
        <f t="shared" si="2"/>
        <v>0</v>
      </c>
      <c r="L26">
        <f t="shared" si="2"/>
        <v>0</v>
      </c>
      <c r="M26">
        <f t="shared" si="2"/>
        <v>1</v>
      </c>
      <c r="N26">
        <f t="shared" si="2"/>
        <v>0</v>
      </c>
      <c r="O26">
        <f t="shared" si="2"/>
        <v>0</v>
      </c>
      <c r="P26">
        <f t="shared" si="2"/>
        <v>0</v>
      </c>
      <c r="Q26">
        <f t="shared" si="2"/>
        <v>0</v>
      </c>
      <c r="R26">
        <f>LEFT(result!D26,FIND(" ",result!D26))+0</f>
        <v>5</v>
      </c>
      <c r="S26">
        <f>IF(IFERROR(FIND(S$1,result!E26)&gt;0,"0")=TRUE,"1","0")+0</f>
        <v>0</v>
      </c>
      <c r="T26">
        <f>IF(IFERROR(FIND(T$1,result!E26)&gt;0,"0")=TRUE,"1","0")+0</f>
        <v>0</v>
      </c>
      <c r="U26">
        <f>IF(IFERROR(FIND(U$1,result!E26)&gt;0,"0")=TRUE,"1","0")+0</f>
        <v>1</v>
      </c>
      <c r="V26">
        <f>IF(IFERROR(FIND(V$1,result!E26)&gt;0,"0")=TRUE,"1","0")+0</f>
        <v>0</v>
      </c>
      <c r="W26">
        <f>IFERROR(SUBSTITUTE(LEFT(result!G26,FIND(" out",result!G26)-1),"Rating ","")+0,"")</f>
        <v>5</v>
      </c>
      <c r="X26">
        <f>IFERROR(LEFT(result!I26,FIND(" r",result!I26)-1)+0,"")</f>
        <v>8</v>
      </c>
      <c r="Y26" t="str">
        <f>SUBSTITUTE(RIGHT(result!C26,LEN(result!C26)-SEARCH("in",result!C26)-2),"Kecamatan ","")</f>
        <v>in Girijati</v>
      </c>
      <c r="Z26">
        <f>IFERROR(SUBSTITUTE(LEFT(result!F26,FIND(" /",result!F26)-1),"Price:$","")+0,"0")+0</f>
        <v>31</v>
      </c>
      <c r="AA26" s="3"/>
      <c r="AB26" s="7"/>
    </row>
    <row r="27" spans="1:28" x14ac:dyDescent="0.35">
      <c r="A27">
        <v>26</v>
      </c>
      <c r="B27" t="str">
        <f>LEFT(result!B27,FIND(" - ",result!B27)-1)</f>
        <v>Rumah Suryotarunan</v>
      </c>
      <c r="C27" t="str">
        <f>LEFT(result!C27,FIND("in",result!C27)-1)</f>
        <v xml:space="preserve">Entire house </v>
      </c>
      <c r="D27">
        <f t="shared" si="1"/>
        <v>1</v>
      </c>
      <c r="E27">
        <f t="shared" si="1"/>
        <v>0</v>
      </c>
      <c r="F27">
        <f t="shared" si="2"/>
        <v>0</v>
      </c>
      <c r="G27">
        <f t="shared" si="2"/>
        <v>0</v>
      </c>
      <c r="H27">
        <f t="shared" si="2"/>
        <v>0</v>
      </c>
      <c r="I27">
        <f t="shared" si="2"/>
        <v>1</v>
      </c>
      <c r="J27">
        <f t="shared" si="2"/>
        <v>0</v>
      </c>
      <c r="K27">
        <f t="shared" si="2"/>
        <v>0</v>
      </c>
      <c r="L27">
        <f t="shared" si="2"/>
        <v>0</v>
      </c>
      <c r="M27">
        <f t="shared" si="2"/>
        <v>0</v>
      </c>
      <c r="N27">
        <f t="shared" si="2"/>
        <v>0</v>
      </c>
      <c r="O27">
        <f t="shared" si="2"/>
        <v>0</v>
      </c>
      <c r="P27">
        <f t="shared" si="2"/>
        <v>0</v>
      </c>
      <c r="Q27">
        <f t="shared" si="2"/>
        <v>0</v>
      </c>
      <c r="R27">
        <f>LEFT(result!D27,FIND(" ",result!D27))+0</f>
        <v>6</v>
      </c>
      <c r="S27">
        <f>IF(IFERROR(FIND(S$1,result!E27)&gt;0,"0")=TRUE,"1","0")+0</f>
        <v>1</v>
      </c>
      <c r="T27">
        <f>IF(IFERROR(FIND(T$1,result!E27)&gt;0,"0")=TRUE,"1","0")+0</f>
        <v>1</v>
      </c>
      <c r="U27">
        <f>IF(IFERROR(FIND(U$1,result!E27)&gt;0,"0")=TRUE,"1","0")+0</f>
        <v>0</v>
      </c>
      <c r="V27">
        <f>IF(IFERROR(FIND(V$1,result!E27)&gt;0,"0")=TRUE,"1","0")+0</f>
        <v>0</v>
      </c>
      <c r="W27">
        <f>IFERROR(SUBSTITUTE(LEFT(result!G27,FIND(" out",result!G27)-1),"Rating ","")+0,"")</f>
        <v>4.71</v>
      </c>
      <c r="X27">
        <f>IFERROR(LEFT(result!I27,FIND(" r",result!I27)-1)+0,"")</f>
        <v>112</v>
      </c>
      <c r="Y27" t="str">
        <f>SUBSTITUTE(RIGHT(result!C27,LEN(result!C27)-SEARCH("in",result!C27)-2),"Kecamatan ","")</f>
        <v>Ngampilan</v>
      </c>
      <c r="Z27">
        <f>IFERROR(SUBSTITUTE(LEFT(result!F27,FIND(" /",result!F27)-1),"Price:$","")+0,"0")+0</f>
        <v>40</v>
      </c>
      <c r="AA27" s="3"/>
      <c r="AB27" s="7"/>
    </row>
    <row r="28" spans="1:28" x14ac:dyDescent="0.35">
      <c r="A28">
        <v>27</v>
      </c>
      <c r="B28" t="str">
        <f>LEFT(result!B28,FIND(" - ",result!B28)-1)</f>
        <v>ALVINO Homestay murah dan nyaman dekat bandara</v>
      </c>
      <c r="C28" t="str">
        <f>LEFT(result!C28,FIND("in",result!C28)-1)</f>
        <v xml:space="preserve">Entire house </v>
      </c>
      <c r="D28">
        <f t="shared" si="1"/>
        <v>1</v>
      </c>
      <c r="E28">
        <f t="shared" si="1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1</v>
      </c>
      <c r="J28">
        <f t="shared" si="2"/>
        <v>0</v>
      </c>
      <c r="K28">
        <f t="shared" si="2"/>
        <v>0</v>
      </c>
      <c r="L28">
        <f t="shared" si="2"/>
        <v>0</v>
      </c>
      <c r="M28">
        <f t="shared" si="2"/>
        <v>0</v>
      </c>
      <c r="N28">
        <f t="shared" si="2"/>
        <v>0</v>
      </c>
      <c r="O28">
        <f t="shared" si="2"/>
        <v>0</v>
      </c>
      <c r="P28">
        <f t="shared" si="2"/>
        <v>0</v>
      </c>
      <c r="Q28">
        <f t="shared" si="2"/>
        <v>0</v>
      </c>
      <c r="R28">
        <f>LEFT(result!D28,FIND(" ",result!D28))+0</f>
        <v>7</v>
      </c>
      <c r="S28">
        <f>IF(IFERROR(FIND(S$1,result!E28)&gt;0,"0")=TRUE,"1","0")+0</f>
        <v>1</v>
      </c>
      <c r="T28">
        <f>IF(IFERROR(FIND(T$1,result!E28)&gt;0,"0")=TRUE,"1","0")+0</f>
        <v>1</v>
      </c>
      <c r="U28">
        <f>IF(IFERROR(FIND(U$1,result!E28)&gt;0,"0")=TRUE,"1","0")+0</f>
        <v>1</v>
      </c>
      <c r="V28">
        <f>IF(IFERROR(FIND(V$1,result!E28)&gt;0,"0")=TRUE,"1","0")+0</f>
        <v>0</v>
      </c>
      <c r="W28">
        <f>IFERROR(SUBSTITUTE(LEFT(result!G28,FIND(" out",result!G28)-1),"Rating ","")+0,"")</f>
        <v>4.8600000000000003</v>
      </c>
      <c r="X28">
        <f>IFERROR(LEFT(result!I28,FIND(" r",result!I28)-1)+0,"")</f>
        <v>7</v>
      </c>
      <c r="Y28" t="str">
        <f>SUBSTITUTE(RIGHT(result!C28,LEN(result!C28)-SEARCH("in",result!C28)-2),"Kecamatan ","")</f>
        <v>Depok</v>
      </c>
      <c r="Z28">
        <f>IFERROR(SUBSTITUTE(LEFT(result!F28,FIND(" /",result!F28)-1),"Price:$","")+0,"0")+0</f>
        <v>44</v>
      </c>
      <c r="AA28" s="3"/>
      <c r="AB28" s="7"/>
    </row>
    <row r="29" spans="1:28" x14ac:dyDescent="0.35">
      <c r="A29">
        <v>28</v>
      </c>
      <c r="B29" t="str">
        <f>LEFT(result!B29,FIND(" - ",result!B29)-1)</f>
        <v>VillaTentrem unique Javanese style</v>
      </c>
      <c r="C29" t="str">
        <f>LEFT(result!C29,FIND("in",result!C29)-1)</f>
        <v xml:space="preserve">Entire villa </v>
      </c>
      <c r="D29">
        <f t="shared" si="1"/>
        <v>1</v>
      </c>
      <c r="E29">
        <f t="shared" si="1"/>
        <v>0</v>
      </c>
      <c r="F29">
        <f t="shared" ref="F29:Q44" si="3">IF(IFERROR(FIND(F$1,$C29)&gt;0,"0")=TRUE,"1","0")+0</f>
        <v>0</v>
      </c>
      <c r="G29">
        <f t="shared" si="3"/>
        <v>0</v>
      </c>
      <c r="H29">
        <f t="shared" si="3"/>
        <v>0</v>
      </c>
      <c r="I29">
        <f t="shared" si="3"/>
        <v>0</v>
      </c>
      <c r="J29">
        <f t="shared" si="3"/>
        <v>0</v>
      </c>
      <c r="K29">
        <f t="shared" si="3"/>
        <v>1</v>
      </c>
      <c r="L29">
        <f t="shared" si="3"/>
        <v>0</v>
      </c>
      <c r="M29">
        <f t="shared" si="3"/>
        <v>0</v>
      </c>
      <c r="N29">
        <f t="shared" si="3"/>
        <v>0</v>
      </c>
      <c r="O29">
        <f t="shared" si="3"/>
        <v>0</v>
      </c>
      <c r="P29">
        <f t="shared" si="3"/>
        <v>0</v>
      </c>
      <c r="Q29">
        <f t="shared" si="3"/>
        <v>0</v>
      </c>
      <c r="R29">
        <f>LEFT(result!D29,FIND(" ",result!D29))+0</f>
        <v>8</v>
      </c>
      <c r="S29">
        <f>IF(IFERROR(FIND(S$1,result!E29)&gt;0,"0")=TRUE,"1","0")+0</f>
        <v>0</v>
      </c>
      <c r="T29">
        <f>IF(IFERROR(FIND(T$1,result!E29)&gt;0,"0")=TRUE,"1","0")+0</f>
        <v>0</v>
      </c>
      <c r="U29">
        <f>IF(IFERROR(FIND(U$1,result!E29)&gt;0,"0")=TRUE,"1","0")+0</f>
        <v>1</v>
      </c>
      <c r="V29">
        <f>IF(IFERROR(FIND(V$1,result!E29)&gt;0,"0")=TRUE,"1","0")+0</f>
        <v>0</v>
      </c>
      <c r="W29">
        <f>IFERROR(SUBSTITUTE(LEFT(result!G29,FIND(" out",result!G29)-1),"Rating ","")+0,"")</f>
        <v>4.76</v>
      </c>
      <c r="X29">
        <f>IFERROR(LEFT(result!I29,FIND(" r",result!I29)-1)+0,"")</f>
        <v>41</v>
      </c>
      <c r="Y29" t="str">
        <f>SUBSTITUTE(RIGHT(result!C29,LEN(result!C29)-SEARCH("in",result!C29)-2),"Kecamatan ","")</f>
        <v xml:space="preserve">Wonosari, Gunung  Kidul </v>
      </c>
      <c r="Z29">
        <f>IFERROR(SUBSTITUTE(LEFT(result!F29,FIND(" /",result!F29)-1),"Price:$","")+0,"0")+0</f>
        <v>92</v>
      </c>
      <c r="AA29" s="3"/>
      <c r="AB29" s="7"/>
    </row>
    <row r="30" spans="1:28" x14ac:dyDescent="0.35">
      <c r="A30">
        <v>29</v>
      </c>
      <c r="B30" t="str">
        <f>LEFT(result!B30,FIND(" - ",result!B30)-1)</f>
        <v>4Rooms, 4bathrooms Danish Guesthouse</v>
      </c>
      <c r="C30" t="str">
        <f>LEFT(result!C30,FIND("in",result!C30)-1)</f>
        <v xml:space="preserve">Entire house </v>
      </c>
      <c r="D30">
        <f t="shared" si="1"/>
        <v>1</v>
      </c>
      <c r="E30">
        <f t="shared" si="1"/>
        <v>0</v>
      </c>
      <c r="F30">
        <f t="shared" si="3"/>
        <v>0</v>
      </c>
      <c r="G30">
        <f t="shared" si="3"/>
        <v>0</v>
      </c>
      <c r="H30">
        <f t="shared" si="3"/>
        <v>0</v>
      </c>
      <c r="I30">
        <f t="shared" si="3"/>
        <v>1</v>
      </c>
      <c r="J30">
        <f t="shared" si="3"/>
        <v>0</v>
      </c>
      <c r="K30">
        <f t="shared" si="3"/>
        <v>0</v>
      </c>
      <c r="L30">
        <f t="shared" si="3"/>
        <v>0</v>
      </c>
      <c r="M30">
        <f t="shared" si="3"/>
        <v>0</v>
      </c>
      <c r="N30">
        <f t="shared" si="3"/>
        <v>0</v>
      </c>
      <c r="O30">
        <f t="shared" si="3"/>
        <v>0</v>
      </c>
      <c r="P30">
        <f t="shared" si="3"/>
        <v>0</v>
      </c>
      <c r="Q30">
        <f t="shared" si="3"/>
        <v>0</v>
      </c>
      <c r="R30">
        <f>LEFT(result!D30,FIND(" ",result!D30))+0</f>
        <v>8</v>
      </c>
      <c r="S30">
        <f>IF(IFERROR(FIND(S$1,result!E30)&gt;0,"0")=TRUE,"1","0")+0</f>
        <v>1</v>
      </c>
      <c r="T30">
        <f>IF(IFERROR(FIND(T$1,result!E30)&gt;0,"0")=TRUE,"1","0")+0</f>
        <v>1</v>
      </c>
      <c r="U30">
        <f>IF(IFERROR(FIND(U$1,result!E30)&gt;0,"0")=TRUE,"1","0")+0</f>
        <v>1</v>
      </c>
      <c r="V30">
        <f>IF(IFERROR(FIND(V$1,result!E30)&gt;0,"0")=TRUE,"1","0")+0</f>
        <v>0</v>
      </c>
      <c r="W30">
        <f>IFERROR(SUBSTITUTE(LEFT(result!G30,FIND(" out",result!G30)-1),"Rating ","")+0,"")</f>
        <v>4.5</v>
      </c>
      <c r="X30">
        <f>IFERROR(LEFT(result!I30,FIND(" r",result!I30)-1)+0,"")</f>
        <v>4</v>
      </c>
      <c r="Y30" t="str">
        <f>SUBSTITUTE(RIGHT(result!C30,LEN(result!C30)-SEARCH("in",result!C30)-2),"Kecamatan ","")</f>
        <v>Depok</v>
      </c>
      <c r="Z30">
        <f>IFERROR(SUBSTITUTE(LEFT(result!F30,FIND(" /",result!F30)-1),"Price:$","")+0,"0")+0</f>
        <v>57</v>
      </c>
      <c r="AA30" s="3"/>
      <c r="AB30" s="7"/>
    </row>
    <row r="31" spans="1:28" x14ac:dyDescent="0.35">
      <c r="A31">
        <v>30</v>
      </c>
      <c r="B31" t="str">
        <f>LEFT(result!B31,FIND(" - ",result!B31)-1)</f>
        <v>apartment in the city center,3rooms,free pick up</v>
      </c>
      <c r="C31" t="str">
        <f>LEFT(result!C31,FIND("in",result!C31)-1)</f>
        <v xml:space="preserve">Entire apartment </v>
      </c>
      <c r="D31">
        <f t="shared" si="1"/>
        <v>1</v>
      </c>
      <c r="E31">
        <f t="shared" si="1"/>
        <v>0</v>
      </c>
      <c r="F31">
        <f t="shared" si="3"/>
        <v>0</v>
      </c>
      <c r="G31">
        <f t="shared" si="3"/>
        <v>0</v>
      </c>
      <c r="H31">
        <f t="shared" si="3"/>
        <v>0</v>
      </c>
      <c r="I31">
        <f t="shared" si="3"/>
        <v>0</v>
      </c>
      <c r="J31">
        <f t="shared" si="3"/>
        <v>0</v>
      </c>
      <c r="K31">
        <f t="shared" si="3"/>
        <v>0</v>
      </c>
      <c r="L31">
        <f t="shared" si="3"/>
        <v>0</v>
      </c>
      <c r="M31">
        <f t="shared" si="3"/>
        <v>0</v>
      </c>
      <c r="N31">
        <f t="shared" si="3"/>
        <v>1</v>
      </c>
      <c r="O31">
        <f t="shared" si="3"/>
        <v>0</v>
      </c>
      <c r="P31">
        <f t="shared" si="3"/>
        <v>0</v>
      </c>
      <c r="Q31">
        <f t="shared" si="3"/>
        <v>0</v>
      </c>
      <c r="R31">
        <f>LEFT(result!D31,FIND(" ",result!D31))+0</f>
        <v>6</v>
      </c>
      <c r="S31">
        <f>IF(IFERROR(FIND(S$1,result!E31)&gt;0,"0")=TRUE,"1","0")+0</f>
        <v>1</v>
      </c>
      <c r="T31">
        <f>IF(IFERROR(FIND(T$1,result!E31)&gt;0,"0")=TRUE,"1","0")+0</f>
        <v>1</v>
      </c>
      <c r="U31">
        <f>IF(IFERROR(FIND(U$1,result!E31)&gt;0,"0")=TRUE,"1","0")+0</f>
        <v>1</v>
      </c>
      <c r="V31">
        <f>IF(IFERROR(FIND(V$1,result!E31)&gt;0,"0")=TRUE,"1","0")+0</f>
        <v>1</v>
      </c>
      <c r="W31">
        <f>IFERROR(SUBSTITUTE(LEFT(result!G31,FIND(" out",result!G31)-1),"Rating ","")+0,"")</f>
        <v>4.71</v>
      </c>
      <c r="X31">
        <f>IFERROR(LEFT(result!I31,FIND(" r",result!I31)-1)+0,"")</f>
        <v>24</v>
      </c>
      <c r="Y31" t="str">
        <f>SUBSTITUTE(RIGHT(result!C31,LEN(result!C31)-SEARCH("in",result!C31)-2),"Kecamatan ","")</f>
        <v>Depok</v>
      </c>
      <c r="Z31">
        <f>IFERROR(SUBSTITUTE(LEFT(result!F31,FIND(" /",result!F31)-1),"Price:$","")+0,"0")+0</f>
        <v>56</v>
      </c>
      <c r="AA31" s="3"/>
      <c r="AB31" s="7"/>
    </row>
    <row r="32" spans="1:28" x14ac:dyDescent="0.35">
      <c r="A32">
        <v>31</v>
      </c>
      <c r="B32" t="str">
        <f>LEFT(result!B32,FIND(" - ",result!B32)-1)</f>
        <v>nDalem Prameswari</v>
      </c>
      <c r="C32" t="str">
        <f>LEFT(result!C32,FIND("in",result!C32)-1)</f>
        <v xml:space="preserve">Entire house </v>
      </c>
      <c r="D32">
        <f t="shared" si="1"/>
        <v>1</v>
      </c>
      <c r="E32">
        <f t="shared" si="1"/>
        <v>0</v>
      </c>
      <c r="F32">
        <f t="shared" si="3"/>
        <v>0</v>
      </c>
      <c r="G32">
        <f t="shared" si="3"/>
        <v>0</v>
      </c>
      <c r="H32">
        <f t="shared" si="3"/>
        <v>0</v>
      </c>
      <c r="I32">
        <f t="shared" si="3"/>
        <v>1</v>
      </c>
      <c r="J32">
        <f t="shared" si="3"/>
        <v>0</v>
      </c>
      <c r="K32">
        <f t="shared" si="3"/>
        <v>0</v>
      </c>
      <c r="L32">
        <f t="shared" si="3"/>
        <v>0</v>
      </c>
      <c r="M32">
        <f t="shared" si="3"/>
        <v>0</v>
      </c>
      <c r="N32">
        <f t="shared" si="3"/>
        <v>0</v>
      </c>
      <c r="O32">
        <f t="shared" si="3"/>
        <v>0</v>
      </c>
      <c r="P32">
        <f t="shared" si="3"/>
        <v>0</v>
      </c>
      <c r="Q32">
        <f t="shared" si="3"/>
        <v>0</v>
      </c>
      <c r="R32">
        <f>LEFT(result!D32,FIND(" ",result!D32))+0</f>
        <v>6</v>
      </c>
      <c r="S32">
        <f>IF(IFERROR(FIND(S$1,result!E32)&gt;0,"0")=TRUE,"1","0")+0</f>
        <v>1</v>
      </c>
      <c r="T32">
        <f>IF(IFERROR(FIND(T$1,result!E32)&gt;0,"0")=TRUE,"1","0")+0</f>
        <v>0</v>
      </c>
      <c r="U32">
        <f>IF(IFERROR(FIND(U$1,result!E32)&gt;0,"0")=TRUE,"1","0")+0</f>
        <v>1</v>
      </c>
      <c r="V32">
        <f>IF(IFERROR(FIND(V$1,result!E32)&gt;0,"0")=TRUE,"1","0")+0</f>
        <v>0</v>
      </c>
      <c r="W32">
        <f>IFERROR(SUBSTITUTE(LEFT(result!G32,FIND(" out",result!G32)-1),"Rating ","")+0,"")</f>
        <v>5</v>
      </c>
      <c r="X32">
        <f>IFERROR(LEFT(result!I32,FIND(" r",result!I32)-1)+0,"")</f>
        <v>9</v>
      </c>
      <c r="Y32" t="str">
        <f>SUBSTITUTE(RIGHT(result!C32,LEN(result!C32)-SEARCH("in",result!C32)-2),"Kecamatan ","")</f>
        <v>Banjarsari</v>
      </c>
      <c r="Z32">
        <f>IFERROR(SUBSTITUTE(LEFT(result!F32,FIND(" /",result!F32)-1),"Price:$","")+0,"0")+0</f>
        <v>28</v>
      </c>
      <c r="AA32" s="3"/>
      <c r="AB32" s="7"/>
    </row>
    <row r="33" spans="1:28" x14ac:dyDescent="0.35">
      <c r="A33">
        <v>32</v>
      </c>
      <c r="B33" t="str">
        <f>LEFT(result!B33,FIND(" - ",result!B33)-1)</f>
        <v>Puri Pesona Merapi</v>
      </c>
      <c r="C33" t="str">
        <f>LEFT(result!C33,FIND("in",result!C33)-1)</f>
        <v xml:space="preserve">Entire house </v>
      </c>
      <c r="D33">
        <f t="shared" si="1"/>
        <v>1</v>
      </c>
      <c r="E33">
        <f t="shared" si="1"/>
        <v>0</v>
      </c>
      <c r="F33">
        <f t="shared" si="3"/>
        <v>0</v>
      </c>
      <c r="G33">
        <f t="shared" si="3"/>
        <v>0</v>
      </c>
      <c r="H33">
        <f t="shared" si="3"/>
        <v>0</v>
      </c>
      <c r="I33">
        <f t="shared" si="3"/>
        <v>1</v>
      </c>
      <c r="J33">
        <f t="shared" si="3"/>
        <v>0</v>
      </c>
      <c r="K33">
        <f t="shared" si="3"/>
        <v>0</v>
      </c>
      <c r="L33">
        <f t="shared" si="3"/>
        <v>0</v>
      </c>
      <c r="M33">
        <f t="shared" si="3"/>
        <v>0</v>
      </c>
      <c r="N33">
        <f t="shared" si="3"/>
        <v>0</v>
      </c>
      <c r="O33">
        <f t="shared" si="3"/>
        <v>0</v>
      </c>
      <c r="P33">
        <f t="shared" si="3"/>
        <v>0</v>
      </c>
      <c r="Q33">
        <f t="shared" si="3"/>
        <v>0</v>
      </c>
      <c r="R33">
        <f>LEFT(result!D33,FIND(" ",result!D33))+0</f>
        <v>10</v>
      </c>
      <c r="S33">
        <f>IF(IFERROR(FIND(S$1,result!E33)&gt;0,"0")=TRUE,"1","0")+0</f>
        <v>1</v>
      </c>
      <c r="T33">
        <f>IF(IFERROR(FIND(T$1,result!E33)&gt;0,"0")=TRUE,"1","0")+0</f>
        <v>1</v>
      </c>
      <c r="U33">
        <f>IF(IFERROR(FIND(U$1,result!E33)&gt;0,"0")=TRUE,"1","0")+0</f>
        <v>1</v>
      </c>
      <c r="V33">
        <f>IF(IFERROR(FIND(V$1,result!E33)&gt;0,"0")=TRUE,"1","0")+0</f>
        <v>0</v>
      </c>
      <c r="W33">
        <f>IFERROR(SUBSTITUTE(LEFT(result!G33,FIND(" out",result!G33)-1),"Rating ","")+0,"")</f>
        <v>4.7300000000000004</v>
      </c>
      <c r="X33">
        <f>IFERROR(LEFT(result!I33,FIND(" r",result!I33)-1)+0,"")</f>
        <v>62</v>
      </c>
      <c r="Y33" t="str">
        <f>SUBSTITUTE(RIGHT(result!C33,LEN(result!C33)-SEARCH("in",result!C33)-2),"Kecamatan ","")</f>
        <v>Ngaglik</v>
      </c>
      <c r="Z33">
        <f>IFERROR(SUBSTITUTE(LEFT(result!F33,FIND(" /",result!F33)-1),"Price:$","")+0,"0")+0</f>
        <v>109</v>
      </c>
      <c r="AA33" s="3"/>
      <c r="AB33" s="7"/>
    </row>
    <row r="34" spans="1:28" x14ac:dyDescent="0.35">
      <c r="A34">
        <v>33</v>
      </c>
      <c r="B34" t="str">
        <f>LEFT(result!B34,FIND(" - ",result!B34)-1)</f>
        <v>Cozy and Spacious Home in Yogyakarta</v>
      </c>
      <c r="C34" t="str">
        <f>LEFT(result!C34,FIND("in",result!C34)-1)</f>
        <v xml:space="preserve">Entire house </v>
      </c>
      <c r="D34">
        <f t="shared" si="1"/>
        <v>1</v>
      </c>
      <c r="E34">
        <f t="shared" si="1"/>
        <v>0</v>
      </c>
      <c r="F34">
        <f t="shared" si="3"/>
        <v>0</v>
      </c>
      <c r="G34">
        <f t="shared" si="3"/>
        <v>0</v>
      </c>
      <c r="H34">
        <f t="shared" si="3"/>
        <v>0</v>
      </c>
      <c r="I34">
        <f t="shared" si="3"/>
        <v>1</v>
      </c>
      <c r="J34">
        <f t="shared" si="3"/>
        <v>0</v>
      </c>
      <c r="K34">
        <f t="shared" si="3"/>
        <v>0</v>
      </c>
      <c r="L34">
        <f t="shared" si="3"/>
        <v>0</v>
      </c>
      <c r="M34">
        <f t="shared" si="3"/>
        <v>0</v>
      </c>
      <c r="N34">
        <f t="shared" si="3"/>
        <v>0</v>
      </c>
      <c r="O34">
        <f t="shared" si="3"/>
        <v>0</v>
      </c>
      <c r="P34">
        <f t="shared" si="3"/>
        <v>0</v>
      </c>
      <c r="Q34">
        <f t="shared" si="3"/>
        <v>0</v>
      </c>
      <c r="R34">
        <f>LEFT(result!D34,FIND(" ",result!D34))+0</f>
        <v>6</v>
      </c>
      <c r="S34">
        <f>IF(IFERROR(FIND(S$1,result!E34)&gt;0,"0")=TRUE,"1","0")+0</f>
        <v>1</v>
      </c>
      <c r="T34">
        <f>IF(IFERROR(FIND(T$1,result!E34)&gt;0,"0")=TRUE,"1","0")+0</f>
        <v>0</v>
      </c>
      <c r="U34">
        <f>IF(IFERROR(FIND(U$1,result!E34)&gt;0,"0")=TRUE,"1","0")+0</f>
        <v>1</v>
      </c>
      <c r="V34">
        <f>IF(IFERROR(FIND(V$1,result!E34)&gt;0,"0")=TRUE,"1","0")+0</f>
        <v>0</v>
      </c>
      <c r="W34" t="str">
        <f>IFERROR(SUBSTITUTE(LEFT(result!G34,FIND(" out",result!G34)-1),"Rating ","")+0,"")</f>
        <v/>
      </c>
      <c r="X34" t="str">
        <f>IFERROR(LEFT(result!I34,FIND(" r",result!I34)-1)+0,"")</f>
        <v/>
      </c>
      <c r="Y34" t="str">
        <f>SUBSTITUTE(RIGHT(result!C34,LEN(result!C34)-SEARCH("in",result!C34)-2),"Kecamatan ","")</f>
        <v>Gamping</v>
      </c>
      <c r="Z34">
        <f>IFERROR(SUBSTITUTE(LEFT(result!F34,FIND(" /",result!F34)-1),"Price:$","")+0,"0")+0</f>
        <v>43</v>
      </c>
      <c r="AA34" s="3"/>
      <c r="AB34" s="7"/>
    </row>
    <row r="35" spans="1:28" x14ac:dyDescent="0.35">
      <c r="A35">
        <v>34</v>
      </c>
      <c r="B35" t="str">
        <f>LEFT(result!B35,FIND(" - ",result!B35)-1)</f>
        <v>House of Arinda</v>
      </c>
      <c r="C35" t="str">
        <f>LEFT(result!C35,FIND("in",result!C35)-1)</f>
        <v xml:space="preserve">Entire house </v>
      </c>
      <c r="D35">
        <f t="shared" si="1"/>
        <v>1</v>
      </c>
      <c r="E35">
        <f t="shared" si="1"/>
        <v>0</v>
      </c>
      <c r="F35">
        <f t="shared" si="3"/>
        <v>0</v>
      </c>
      <c r="G35">
        <f t="shared" si="3"/>
        <v>0</v>
      </c>
      <c r="H35">
        <f t="shared" si="3"/>
        <v>0</v>
      </c>
      <c r="I35">
        <f t="shared" si="3"/>
        <v>1</v>
      </c>
      <c r="J35">
        <f t="shared" si="3"/>
        <v>0</v>
      </c>
      <c r="K35">
        <f t="shared" si="3"/>
        <v>0</v>
      </c>
      <c r="L35">
        <f t="shared" si="3"/>
        <v>0</v>
      </c>
      <c r="M35">
        <f t="shared" si="3"/>
        <v>0</v>
      </c>
      <c r="N35">
        <f t="shared" si="3"/>
        <v>0</v>
      </c>
      <c r="O35">
        <f t="shared" si="3"/>
        <v>0</v>
      </c>
      <c r="P35">
        <f t="shared" si="3"/>
        <v>0</v>
      </c>
      <c r="Q35">
        <f t="shared" si="3"/>
        <v>0</v>
      </c>
      <c r="R35">
        <f>LEFT(result!D35,FIND(" ",result!D35))+0</f>
        <v>8</v>
      </c>
      <c r="S35">
        <f>IF(IFERROR(FIND(S$1,result!E35)&gt;0,"0")=TRUE,"1","0")+0</f>
        <v>1</v>
      </c>
      <c r="T35">
        <f>IF(IFERROR(FIND(T$1,result!E35)&gt;0,"0")=TRUE,"1","0")+0</f>
        <v>0</v>
      </c>
      <c r="U35">
        <f>IF(IFERROR(FIND(U$1,result!E35)&gt;0,"0")=TRUE,"1","0")+0</f>
        <v>1</v>
      </c>
      <c r="V35">
        <f>IF(IFERROR(FIND(V$1,result!E35)&gt;0,"0")=TRUE,"1","0")+0</f>
        <v>0</v>
      </c>
      <c r="W35">
        <f>IFERROR(SUBSTITUTE(LEFT(result!G35,FIND(" out",result!G35)-1),"Rating ","")+0,"")</f>
        <v>4.88</v>
      </c>
      <c r="X35">
        <f>IFERROR(LEFT(result!I35,FIND(" r",result!I35)-1)+0,"")</f>
        <v>16</v>
      </c>
      <c r="Y35" t="str">
        <f>SUBSTITUTE(RIGHT(result!C35,LEN(result!C35)-SEARCH("in",result!C35)-2),"Kecamatan ","")</f>
        <v>Gamping</v>
      </c>
      <c r="Z35">
        <f>IFERROR(SUBSTITUTE(LEFT(result!F35,FIND(" /",result!F35)-1),"Price:$","")+0,"0")+0</f>
        <v>64</v>
      </c>
      <c r="AA35" s="3"/>
      <c r="AB35" s="7"/>
    </row>
    <row r="36" spans="1:28" x14ac:dyDescent="0.35">
      <c r="A36">
        <v>35</v>
      </c>
      <c r="B36" t="str">
        <f>LEFT(result!B36,FIND(" - ",result!B36)-1)</f>
        <v>Second Home 2 Near Malioboro</v>
      </c>
      <c r="C36" t="str">
        <f>LEFT(result!C36,FIND("in",result!C36)-1)</f>
        <v xml:space="preserve">Entire house </v>
      </c>
      <c r="D36">
        <f t="shared" si="1"/>
        <v>1</v>
      </c>
      <c r="E36">
        <f t="shared" si="1"/>
        <v>0</v>
      </c>
      <c r="F36">
        <f t="shared" si="3"/>
        <v>0</v>
      </c>
      <c r="G36">
        <f t="shared" si="3"/>
        <v>0</v>
      </c>
      <c r="H36">
        <f t="shared" si="3"/>
        <v>0</v>
      </c>
      <c r="I36">
        <f t="shared" si="3"/>
        <v>1</v>
      </c>
      <c r="J36">
        <f t="shared" si="3"/>
        <v>0</v>
      </c>
      <c r="K36">
        <f t="shared" si="3"/>
        <v>0</v>
      </c>
      <c r="L36">
        <f t="shared" si="3"/>
        <v>0</v>
      </c>
      <c r="M36">
        <f t="shared" si="3"/>
        <v>0</v>
      </c>
      <c r="N36">
        <f t="shared" si="3"/>
        <v>0</v>
      </c>
      <c r="O36">
        <f t="shared" si="3"/>
        <v>0</v>
      </c>
      <c r="P36">
        <f t="shared" si="3"/>
        <v>0</v>
      </c>
      <c r="Q36">
        <f t="shared" si="3"/>
        <v>0</v>
      </c>
      <c r="R36">
        <f>LEFT(result!D36,FIND(" ",result!D36))+0</f>
        <v>10</v>
      </c>
      <c r="S36">
        <f>IF(IFERROR(FIND(S$1,result!E36)&gt;0,"0")=TRUE,"1","0")+0</f>
        <v>1</v>
      </c>
      <c r="T36">
        <f>IF(IFERROR(FIND(T$1,result!E36)&gt;0,"0")=TRUE,"1","0")+0</f>
        <v>1</v>
      </c>
      <c r="U36">
        <f>IF(IFERROR(FIND(U$1,result!E36)&gt;0,"0")=TRUE,"1","0")+0</f>
        <v>1</v>
      </c>
      <c r="V36">
        <f>IF(IFERROR(FIND(V$1,result!E36)&gt;0,"0")=TRUE,"1","0")+0</f>
        <v>0</v>
      </c>
      <c r="W36">
        <f>IFERROR(SUBSTITUTE(LEFT(result!G36,FIND(" out",result!G36)-1),"Rating ","")+0,"")</f>
        <v>4.5</v>
      </c>
      <c r="X36">
        <f>IFERROR(LEFT(result!I36,FIND(" r",result!I36)-1)+0,"")</f>
        <v>8</v>
      </c>
      <c r="Y36" t="str">
        <f>SUBSTITUTE(RIGHT(result!C36,LEN(result!C36)-SEARCH("in",result!C36)-2),"Kecamatan ","")</f>
        <v>Sewon</v>
      </c>
      <c r="Z36">
        <f>IFERROR(SUBSTITUTE(LEFT(result!F36,FIND(" /",result!F36)-1),"Price:$","")+0,"0")+0</f>
        <v>64</v>
      </c>
      <c r="AA36" s="3"/>
      <c r="AB36" s="7"/>
    </row>
    <row r="37" spans="1:28" x14ac:dyDescent="0.35">
      <c r="A37">
        <v>36</v>
      </c>
      <c r="B37" t="str">
        <f>LEFT(result!B37,FIND(" - ",result!B37)-1)</f>
        <v>Kaira Guesthouse</v>
      </c>
      <c r="C37" t="str">
        <f>LEFT(result!C37,FIND("in",result!C37)-1)</f>
        <v xml:space="preserve">Entire house </v>
      </c>
      <c r="D37">
        <f t="shared" si="1"/>
        <v>1</v>
      </c>
      <c r="E37">
        <f t="shared" si="1"/>
        <v>0</v>
      </c>
      <c r="F37">
        <f t="shared" si="3"/>
        <v>0</v>
      </c>
      <c r="G37">
        <f t="shared" si="3"/>
        <v>0</v>
      </c>
      <c r="H37">
        <f t="shared" si="3"/>
        <v>0</v>
      </c>
      <c r="I37">
        <f t="shared" si="3"/>
        <v>1</v>
      </c>
      <c r="J37">
        <f t="shared" si="3"/>
        <v>0</v>
      </c>
      <c r="K37">
        <f t="shared" si="3"/>
        <v>0</v>
      </c>
      <c r="L37">
        <f t="shared" si="3"/>
        <v>0</v>
      </c>
      <c r="M37">
        <f t="shared" si="3"/>
        <v>0</v>
      </c>
      <c r="N37">
        <f t="shared" si="3"/>
        <v>0</v>
      </c>
      <c r="O37">
        <f t="shared" si="3"/>
        <v>0</v>
      </c>
      <c r="P37">
        <f t="shared" si="3"/>
        <v>0</v>
      </c>
      <c r="Q37">
        <f t="shared" si="3"/>
        <v>0</v>
      </c>
      <c r="R37">
        <f>LEFT(result!D37,FIND(" ",result!D37))+0</f>
        <v>6</v>
      </c>
      <c r="S37">
        <f>IF(IFERROR(FIND(S$1,result!E37)&gt;0,"0")=TRUE,"1","0")+0</f>
        <v>1</v>
      </c>
      <c r="T37">
        <f>IF(IFERROR(FIND(T$1,result!E37)&gt;0,"0")=TRUE,"1","0")+0</f>
        <v>1</v>
      </c>
      <c r="U37">
        <f>IF(IFERROR(FIND(U$1,result!E37)&gt;0,"0")=TRUE,"1","0")+0</f>
        <v>1</v>
      </c>
      <c r="V37">
        <f>IF(IFERROR(FIND(V$1,result!E37)&gt;0,"0")=TRUE,"1","0")+0</f>
        <v>0</v>
      </c>
      <c r="W37">
        <f>IFERROR(SUBSTITUTE(LEFT(result!G37,FIND(" out",result!G37)-1),"Rating ","")+0,"")</f>
        <v>4.67</v>
      </c>
      <c r="X37">
        <f>IFERROR(LEFT(result!I37,FIND(" r",result!I37)-1)+0,"")</f>
        <v>9</v>
      </c>
      <c r="Y37" t="str">
        <f>SUBSTITUTE(RIGHT(result!C37,LEN(result!C37)-SEARCH("in",result!C37)-2),"Kecamatan ","")</f>
        <v>Sewon</v>
      </c>
      <c r="Z37">
        <f>IFERROR(SUBSTITUTE(LEFT(result!F37,FIND(" /",result!F37)-1),"Price:$","")+0,"0")+0</f>
        <v>141</v>
      </c>
      <c r="AA37" s="3"/>
      <c r="AB37" s="7"/>
    </row>
    <row r="38" spans="1:28" x14ac:dyDescent="0.35">
      <c r="A38">
        <v>37</v>
      </c>
      <c r="B38" t="str">
        <f>LEFT(result!B38,FIND(" - ",result!B38)-1)</f>
        <v>Saka Homestay</v>
      </c>
      <c r="C38" t="str">
        <f>LEFT(result!C38,FIND("in",result!C38)-1)</f>
        <v xml:space="preserve">Private room </v>
      </c>
      <c r="D38">
        <f t="shared" si="1"/>
        <v>0</v>
      </c>
      <c r="E38">
        <f t="shared" si="1"/>
        <v>1</v>
      </c>
      <c r="F38">
        <f t="shared" si="3"/>
        <v>0</v>
      </c>
      <c r="G38">
        <f t="shared" si="3"/>
        <v>0</v>
      </c>
      <c r="H38">
        <f t="shared" si="3"/>
        <v>0</v>
      </c>
      <c r="I38">
        <f t="shared" si="3"/>
        <v>0</v>
      </c>
      <c r="J38">
        <f t="shared" si="3"/>
        <v>0</v>
      </c>
      <c r="K38">
        <f t="shared" si="3"/>
        <v>0</v>
      </c>
      <c r="L38">
        <f t="shared" si="3"/>
        <v>1</v>
      </c>
      <c r="M38">
        <f t="shared" si="3"/>
        <v>0</v>
      </c>
      <c r="N38">
        <f t="shared" si="3"/>
        <v>0</v>
      </c>
      <c r="O38">
        <f t="shared" si="3"/>
        <v>0</v>
      </c>
      <c r="P38">
        <f t="shared" si="3"/>
        <v>0</v>
      </c>
      <c r="Q38">
        <f t="shared" si="3"/>
        <v>0</v>
      </c>
      <c r="R38">
        <f>LEFT(result!D38,FIND(" ",result!D38))+0</f>
        <v>10</v>
      </c>
      <c r="S38">
        <f>IF(IFERROR(FIND(S$1,result!E38)&gt;0,"0")=TRUE,"1","0")+0</f>
        <v>1</v>
      </c>
      <c r="T38">
        <f>IF(IFERROR(FIND(T$1,result!E38)&gt;0,"0")=TRUE,"1","0")+0</f>
        <v>1</v>
      </c>
      <c r="U38">
        <f>IF(IFERROR(FIND(U$1,result!E38)&gt;0,"0")=TRUE,"1","0")+0</f>
        <v>1</v>
      </c>
      <c r="V38">
        <f>IF(IFERROR(FIND(V$1,result!E38)&gt;0,"0")=TRUE,"1","0")+0</f>
        <v>0</v>
      </c>
      <c r="W38">
        <f>IFERROR(SUBSTITUTE(LEFT(result!G38,FIND(" out",result!G38)-1),"Rating ","")+0,"")</f>
        <v>4.8899999999999997</v>
      </c>
      <c r="X38">
        <f>IFERROR(LEFT(result!I38,FIND(" r",result!I38)-1)+0,"")</f>
        <v>9</v>
      </c>
      <c r="Y38" t="str">
        <f>SUBSTITUTE(RIGHT(result!C38,LEN(result!C38)-SEARCH("in",result!C38)-2),"Kecamatan ","")</f>
        <v>Borobudur</v>
      </c>
      <c r="Z38">
        <f>IFERROR(SUBSTITUTE(LEFT(result!F38,FIND(" /",result!F38)-1),"Price:$","")+0,"0")+0</f>
        <v>60</v>
      </c>
      <c r="AA38" s="3"/>
      <c r="AB38" s="7"/>
    </row>
    <row r="39" spans="1:28" x14ac:dyDescent="0.35">
      <c r="A39">
        <v>38</v>
      </c>
      <c r="B39" t="str">
        <f>LEFT(result!B39,FIND(" - ",result!B39)-1)</f>
        <v>Colombo Guesthouse. A Natural Environment in Yogya</v>
      </c>
      <c r="C39" t="str">
        <f>LEFT(result!C39,FIND("in",result!C39)-1)</f>
        <v xml:space="preserve">Entire house </v>
      </c>
      <c r="D39">
        <f t="shared" si="1"/>
        <v>1</v>
      </c>
      <c r="E39">
        <f t="shared" si="1"/>
        <v>0</v>
      </c>
      <c r="F39">
        <f t="shared" si="3"/>
        <v>0</v>
      </c>
      <c r="G39">
        <f t="shared" si="3"/>
        <v>0</v>
      </c>
      <c r="H39">
        <f t="shared" si="3"/>
        <v>0</v>
      </c>
      <c r="I39">
        <f t="shared" si="3"/>
        <v>1</v>
      </c>
      <c r="J39">
        <f t="shared" si="3"/>
        <v>0</v>
      </c>
      <c r="K39">
        <f t="shared" si="3"/>
        <v>0</v>
      </c>
      <c r="L39">
        <f t="shared" si="3"/>
        <v>0</v>
      </c>
      <c r="M39">
        <f t="shared" si="3"/>
        <v>0</v>
      </c>
      <c r="N39">
        <f t="shared" si="3"/>
        <v>0</v>
      </c>
      <c r="O39">
        <f t="shared" si="3"/>
        <v>0</v>
      </c>
      <c r="P39">
        <f t="shared" si="3"/>
        <v>0</v>
      </c>
      <c r="Q39">
        <f t="shared" si="3"/>
        <v>0</v>
      </c>
      <c r="R39">
        <f>LEFT(result!D39,FIND(" ",result!D39))+0</f>
        <v>6</v>
      </c>
      <c r="S39">
        <f>IF(IFERROR(FIND(S$1,result!E39)&gt;0,"0")=TRUE,"1","0")+0</f>
        <v>1</v>
      </c>
      <c r="T39">
        <f>IF(IFERROR(FIND(T$1,result!E39)&gt;0,"0")=TRUE,"1","0")+0</f>
        <v>1</v>
      </c>
      <c r="U39">
        <f>IF(IFERROR(FIND(U$1,result!E39)&gt;0,"0")=TRUE,"1","0")+0</f>
        <v>1</v>
      </c>
      <c r="V39">
        <f>IF(IFERROR(FIND(V$1,result!E39)&gt;0,"0")=TRUE,"1","0")+0</f>
        <v>0</v>
      </c>
      <c r="W39">
        <f>IFERROR(SUBSTITUTE(LEFT(result!G39,FIND(" out",result!G39)-1),"Rating ","")+0,"")</f>
        <v>4.78</v>
      </c>
      <c r="X39">
        <f>IFERROR(LEFT(result!I39,FIND(" r",result!I39)-1)+0,"")</f>
        <v>9</v>
      </c>
      <c r="Y39" t="str">
        <f>SUBSTITUTE(RIGHT(result!C39,LEN(result!C39)-SEARCH("in",result!C39)-2),"Kecamatan ","")</f>
        <v>Kabupaten Sleman</v>
      </c>
      <c r="Z39">
        <f>IFERROR(SUBSTITUTE(LEFT(result!F39,FIND(" /",result!F39)-1),"Price:$","")+0,"0")+0</f>
        <v>67</v>
      </c>
      <c r="AA39" s="3"/>
      <c r="AB39" s="7"/>
    </row>
    <row r="40" spans="1:28" x14ac:dyDescent="0.35">
      <c r="A40">
        <v>39</v>
      </c>
      <c r="B40" t="str">
        <f>LEFT(result!B40,FIND(" - ",result!B40)-1)</f>
        <v>Two bedrooms in beautiful  home near UGM</v>
      </c>
      <c r="C40" t="str">
        <f>LEFT(result!C40,FIND("in",result!C40)-1)</f>
        <v xml:space="preserve">Private room </v>
      </c>
      <c r="D40">
        <f t="shared" si="1"/>
        <v>0</v>
      </c>
      <c r="E40">
        <f t="shared" si="1"/>
        <v>1</v>
      </c>
      <c r="F40">
        <f t="shared" si="3"/>
        <v>0</v>
      </c>
      <c r="G40">
        <f t="shared" si="3"/>
        <v>0</v>
      </c>
      <c r="H40">
        <f t="shared" si="3"/>
        <v>0</v>
      </c>
      <c r="I40">
        <f t="shared" si="3"/>
        <v>0</v>
      </c>
      <c r="J40">
        <f t="shared" si="3"/>
        <v>0</v>
      </c>
      <c r="K40">
        <f t="shared" si="3"/>
        <v>0</v>
      </c>
      <c r="L40">
        <f t="shared" si="3"/>
        <v>1</v>
      </c>
      <c r="M40">
        <f t="shared" si="3"/>
        <v>0</v>
      </c>
      <c r="N40">
        <f t="shared" si="3"/>
        <v>0</v>
      </c>
      <c r="O40">
        <f t="shared" si="3"/>
        <v>0</v>
      </c>
      <c r="P40">
        <f t="shared" si="3"/>
        <v>0</v>
      </c>
      <c r="Q40">
        <f t="shared" si="3"/>
        <v>0</v>
      </c>
      <c r="R40">
        <f>LEFT(result!D40,FIND(" ",result!D40))+0</f>
        <v>5</v>
      </c>
      <c r="S40">
        <f>IF(IFERROR(FIND(S$1,result!E40)&gt;0,"0")=TRUE,"1","0")+0</f>
        <v>1</v>
      </c>
      <c r="T40">
        <f>IF(IFERROR(FIND(T$1,result!E40)&gt;0,"0")=TRUE,"1","0")+0</f>
        <v>1</v>
      </c>
      <c r="U40">
        <f>IF(IFERROR(FIND(U$1,result!E40)&gt;0,"0")=TRUE,"1","0")+0</f>
        <v>1</v>
      </c>
      <c r="V40">
        <f>IF(IFERROR(FIND(V$1,result!E40)&gt;0,"0")=TRUE,"1","0")+0</f>
        <v>0</v>
      </c>
      <c r="W40">
        <f>IFERROR(SUBSTITUTE(LEFT(result!G40,FIND(" out",result!G40)-1),"Rating ","")+0,"")</f>
        <v>5</v>
      </c>
      <c r="X40">
        <f>IFERROR(LEFT(result!I40,FIND(" r",result!I40)-1)+0,"")</f>
        <v>10</v>
      </c>
      <c r="Y40" t="str">
        <f>SUBSTITUTE(RIGHT(result!C40,LEN(result!C40)-SEARCH("in",result!C40)-2),"Kecamatan ","")</f>
        <v>Depok</v>
      </c>
      <c r="Z40">
        <f>IFERROR(SUBSTITUTE(LEFT(result!F40,FIND(" /",result!F40)-1),"Price:$","")+0,"0")+0</f>
        <v>42</v>
      </c>
      <c r="AA40" s="3"/>
      <c r="AB40" s="7"/>
    </row>
    <row r="41" spans="1:28" x14ac:dyDescent="0.35">
      <c r="A41">
        <v>40</v>
      </c>
      <c r="B41" t="str">
        <f>LEFT(result!B41,FIND(" - ",result!B41)-1)</f>
        <v>Yudith's Place</v>
      </c>
      <c r="C41" t="str">
        <f>LEFT(result!C41,FIND("in",result!C41)-1)</f>
        <v xml:space="preserve">Entire guesthouse </v>
      </c>
      <c r="D41">
        <f t="shared" si="1"/>
        <v>1</v>
      </c>
      <c r="E41">
        <f t="shared" si="1"/>
        <v>0</v>
      </c>
      <c r="F41">
        <f t="shared" si="3"/>
        <v>0</v>
      </c>
      <c r="G41">
        <f t="shared" si="3"/>
        <v>0</v>
      </c>
      <c r="H41">
        <f t="shared" si="3"/>
        <v>0</v>
      </c>
      <c r="I41">
        <f t="shared" si="3"/>
        <v>1</v>
      </c>
      <c r="J41">
        <f t="shared" si="3"/>
        <v>1</v>
      </c>
      <c r="K41">
        <f t="shared" si="3"/>
        <v>0</v>
      </c>
      <c r="L41">
        <f t="shared" si="3"/>
        <v>0</v>
      </c>
      <c r="M41">
        <f t="shared" si="3"/>
        <v>0</v>
      </c>
      <c r="N41">
        <f t="shared" si="3"/>
        <v>0</v>
      </c>
      <c r="O41">
        <f t="shared" si="3"/>
        <v>0</v>
      </c>
      <c r="P41">
        <f t="shared" si="3"/>
        <v>0</v>
      </c>
      <c r="Q41">
        <f t="shared" si="3"/>
        <v>0</v>
      </c>
      <c r="R41">
        <f>LEFT(result!D41,FIND(" ",result!D41))+0</f>
        <v>8</v>
      </c>
      <c r="S41">
        <f>IF(IFERROR(FIND(S$1,result!E41)&gt;0,"0")=TRUE,"1","0")+0</f>
        <v>1</v>
      </c>
      <c r="T41">
        <f>IF(IFERROR(FIND(T$1,result!E41)&gt;0,"0")=TRUE,"1","0")+0</f>
        <v>1</v>
      </c>
      <c r="U41">
        <f>IF(IFERROR(FIND(U$1,result!E41)&gt;0,"0")=TRUE,"1","0")+0</f>
        <v>1</v>
      </c>
      <c r="V41">
        <f>IF(IFERROR(FIND(V$1,result!E41)&gt;0,"0")=TRUE,"1","0")+0</f>
        <v>0</v>
      </c>
      <c r="W41">
        <f>IFERROR(SUBSTITUTE(LEFT(result!G41,FIND(" out",result!G41)-1),"Rating ","")+0,"")</f>
        <v>4.7699999999999996</v>
      </c>
      <c r="X41">
        <f>IFERROR(LEFT(result!I41,FIND(" r",result!I41)-1)+0,"")</f>
        <v>31</v>
      </c>
      <c r="Y41" t="str">
        <f>SUBSTITUTE(RIGHT(result!C41,LEN(result!C41)-SEARCH("in",result!C41)-2),"Kecamatan ","")</f>
        <v>Ngemplak</v>
      </c>
      <c r="Z41">
        <f>IFERROR(SUBSTITUTE(LEFT(result!F41,FIND(" /",result!F41)-1),"Price:$","")+0,"0")+0</f>
        <v>95</v>
      </c>
      <c r="AA41" s="3"/>
      <c r="AB41" s="7"/>
    </row>
    <row r="42" spans="1:28" x14ac:dyDescent="0.35">
      <c r="A42">
        <v>41</v>
      </c>
      <c r="B42" t="str">
        <f>LEFT(result!B42,FIND(" - ",result!B42)-1)</f>
        <v>apartmen luas 10orang di pusat kota,gratis pick up</v>
      </c>
      <c r="C42" t="str">
        <f>LEFT(result!C42,FIND("in",result!C42)-1)</f>
        <v xml:space="preserve">Entire apartment </v>
      </c>
      <c r="D42">
        <f t="shared" si="1"/>
        <v>1</v>
      </c>
      <c r="E42">
        <f t="shared" si="1"/>
        <v>0</v>
      </c>
      <c r="F42">
        <f t="shared" si="3"/>
        <v>0</v>
      </c>
      <c r="G42">
        <f t="shared" si="3"/>
        <v>0</v>
      </c>
      <c r="H42">
        <f t="shared" si="3"/>
        <v>0</v>
      </c>
      <c r="I42">
        <f t="shared" si="3"/>
        <v>0</v>
      </c>
      <c r="J42">
        <f t="shared" si="3"/>
        <v>0</v>
      </c>
      <c r="K42">
        <f t="shared" si="3"/>
        <v>0</v>
      </c>
      <c r="L42">
        <f t="shared" si="3"/>
        <v>0</v>
      </c>
      <c r="M42">
        <f t="shared" si="3"/>
        <v>0</v>
      </c>
      <c r="N42">
        <f t="shared" si="3"/>
        <v>1</v>
      </c>
      <c r="O42">
        <f t="shared" si="3"/>
        <v>0</v>
      </c>
      <c r="P42">
        <f t="shared" si="3"/>
        <v>0</v>
      </c>
      <c r="Q42">
        <f t="shared" si="3"/>
        <v>0</v>
      </c>
      <c r="R42">
        <f>LEFT(result!D42,FIND(" ",result!D42))+0</f>
        <v>10</v>
      </c>
      <c r="S42">
        <f>IF(IFERROR(FIND(S$1,result!E42)&gt;0,"0")=TRUE,"1","0")+0</f>
        <v>1</v>
      </c>
      <c r="T42">
        <f>IF(IFERROR(FIND(T$1,result!E42)&gt;0,"0")=TRUE,"1","0")+0</f>
        <v>1</v>
      </c>
      <c r="U42">
        <f>IF(IFERROR(FIND(U$1,result!E42)&gt;0,"0")=TRUE,"1","0")+0</f>
        <v>1</v>
      </c>
      <c r="V42">
        <f>IF(IFERROR(FIND(V$1,result!E42)&gt;0,"0")=TRUE,"1","0")+0</f>
        <v>1</v>
      </c>
      <c r="W42">
        <f>IFERROR(SUBSTITUTE(LEFT(result!G42,FIND(" out",result!G42)-1),"Rating ","")+0,"")</f>
        <v>4.8</v>
      </c>
      <c r="X42">
        <f>IFERROR(LEFT(result!I42,FIND(" r",result!I42)-1)+0,"")</f>
        <v>15</v>
      </c>
      <c r="Y42" t="str">
        <f>SUBSTITUTE(RIGHT(result!C42,LEN(result!C42)-SEARCH("in",result!C42)-2),"Kecamatan ","")</f>
        <v>Depok</v>
      </c>
      <c r="Z42">
        <f>IFERROR(SUBSTITUTE(LEFT(result!F42,FIND(" /",result!F42)-1),"Price:$","")+0,"0")+0</f>
        <v>71</v>
      </c>
      <c r="AA42" s="3"/>
      <c r="AB42" s="7"/>
    </row>
    <row r="43" spans="1:28" x14ac:dyDescent="0.35">
      <c r="A43">
        <v>42</v>
      </c>
      <c r="B43" t="str">
        <f>LEFT(result!B43,FIND(" - ",result!B43)-1)</f>
        <v>khalia's room home sweet home near Airport</v>
      </c>
      <c r="C43" t="str">
        <f>LEFT(result!C43,FIND("in",result!C43)-1)</f>
        <v xml:space="preserve">Entire guesthouse </v>
      </c>
      <c r="D43">
        <f t="shared" si="1"/>
        <v>1</v>
      </c>
      <c r="E43">
        <f t="shared" si="1"/>
        <v>0</v>
      </c>
      <c r="F43">
        <f t="shared" si="3"/>
        <v>0</v>
      </c>
      <c r="G43">
        <f t="shared" si="3"/>
        <v>0</v>
      </c>
      <c r="H43">
        <f t="shared" si="3"/>
        <v>0</v>
      </c>
      <c r="I43">
        <f t="shared" si="3"/>
        <v>1</v>
      </c>
      <c r="J43">
        <f t="shared" si="3"/>
        <v>1</v>
      </c>
      <c r="K43">
        <f t="shared" si="3"/>
        <v>0</v>
      </c>
      <c r="L43">
        <f t="shared" si="3"/>
        <v>0</v>
      </c>
      <c r="M43">
        <f t="shared" si="3"/>
        <v>0</v>
      </c>
      <c r="N43">
        <f t="shared" si="3"/>
        <v>0</v>
      </c>
      <c r="O43">
        <f t="shared" si="3"/>
        <v>0</v>
      </c>
      <c r="P43">
        <f t="shared" si="3"/>
        <v>0</v>
      </c>
      <c r="Q43">
        <f t="shared" si="3"/>
        <v>0</v>
      </c>
      <c r="R43">
        <f>LEFT(result!D43,FIND(" ",result!D43))+0</f>
        <v>11</v>
      </c>
      <c r="S43">
        <f>IF(IFERROR(FIND(S$1,result!E43)&gt;0,"0")=TRUE,"1","0")+0</f>
        <v>1</v>
      </c>
      <c r="T43">
        <f>IF(IFERROR(FIND(T$1,result!E43)&gt;0,"0")=TRUE,"1","0")+0</f>
        <v>1</v>
      </c>
      <c r="U43">
        <f>IF(IFERROR(FIND(U$1,result!E43)&gt;0,"0")=TRUE,"1","0")+0</f>
        <v>1</v>
      </c>
      <c r="V43">
        <f>IF(IFERROR(FIND(V$1,result!E43)&gt;0,"0")=TRUE,"1","0")+0</f>
        <v>0</v>
      </c>
      <c r="W43">
        <f>IFERROR(SUBSTITUTE(LEFT(result!G43,FIND(" out",result!G43)-1),"Rating ","")+0,"")</f>
        <v>4.63</v>
      </c>
      <c r="X43">
        <f>IFERROR(LEFT(result!I43,FIND(" r",result!I43)-1)+0,"")</f>
        <v>8</v>
      </c>
      <c r="Y43" t="str">
        <f>SUBSTITUTE(RIGHT(result!C43,LEN(result!C43)-SEARCH("in",result!C43)-2),"Kecamatan ","")</f>
        <v>Kalasan</v>
      </c>
      <c r="Z43">
        <f>IFERROR(SUBSTITUTE(LEFT(result!F43,FIND(" /",result!F43)-1),"Price:$","")+0,"0")+0</f>
        <v>60</v>
      </c>
      <c r="AA43" s="3"/>
      <c r="AB43" s="7"/>
    </row>
    <row r="44" spans="1:28" x14ac:dyDescent="0.35">
      <c r="A44">
        <v>43</v>
      </c>
      <c r="B44" t="str">
        <f>LEFT(result!B44,FIND(" - ",result!B44)-1)</f>
        <v>Djojosoewito Homestay, rumah kayu unik dan ikonik</v>
      </c>
      <c r="C44" t="str">
        <f>LEFT(result!C44,FIND("in",result!C44)-1)</f>
        <v xml:space="preserve">Private room </v>
      </c>
      <c r="D44">
        <f t="shared" si="1"/>
        <v>0</v>
      </c>
      <c r="E44">
        <f t="shared" si="1"/>
        <v>1</v>
      </c>
      <c r="F44">
        <f t="shared" si="3"/>
        <v>0</v>
      </c>
      <c r="G44">
        <f t="shared" si="3"/>
        <v>0</v>
      </c>
      <c r="H44">
        <f t="shared" si="3"/>
        <v>0</v>
      </c>
      <c r="I44">
        <f t="shared" si="3"/>
        <v>0</v>
      </c>
      <c r="J44">
        <f t="shared" si="3"/>
        <v>0</v>
      </c>
      <c r="K44">
        <f t="shared" si="3"/>
        <v>0</v>
      </c>
      <c r="L44">
        <f t="shared" si="3"/>
        <v>1</v>
      </c>
      <c r="M44">
        <f t="shared" si="3"/>
        <v>0</v>
      </c>
      <c r="N44">
        <f t="shared" si="3"/>
        <v>0</v>
      </c>
      <c r="O44">
        <f t="shared" si="3"/>
        <v>0</v>
      </c>
      <c r="P44">
        <f t="shared" si="3"/>
        <v>0</v>
      </c>
      <c r="Q44">
        <f t="shared" si="3"/>
        <v>0</v>
      </c>
      <c r="R44">
        <f>LEFT(result!D44,FIND(" ",result!D44))+0</f>
        <v>8</v>
      </c>
      <c r="S44">
        <f>IF(IFERROR(FIND(S$1,result!E44)&gt;0,"0")=TRUE,"1","0")+0</f>
        <v>0</v>
      </c>
      <c r="T44">
        <f>IF(IFERROR(FIND(T$1,result!E44)&gt;0,"0")=TRUE,"1","0")+0</f>
        <v>0</v>
      </c>
      <c r="U44">
        <f>IF(IFERROR(FIND(U$1,result!E44)&gt;0,"0")=TRUE,"1","0")+0</f>
        <v>1</v>
      </c>
      <c r="V44">
        <f>IF(IFERROR(FIND(V$1,result!E44)&gt;0,"0")=TRUE,"1","0")+0</f>
        <v>0</v>
      </c>
      <c r="W44">
        <f>IFERROR(SUBSTITUTE(LEFT(result!G44,FIND(" out",result!G44)-1),"Rating ","")+0,"")</f>
        <v>5</v>
      </c>
      <c r="X44">
        <f>IFERROR(LEFT(result!I44,FIND(" r",result!I44)-1)+0,"")</f>
        <v>3</v>
      </c>
      <c r="Y44" t="str">
        <f>SUBSTITUTE(RIGHT(result!C44,LEN(result!C44)-SEARCH("in",result!C44)-2),"Kecamatan ","")</f>
        <v>Kasihan</v>
      </c>
      <c r="Z44">
        <f>IFERROR(SUBSTITUTE(LEFT(result!F44,FIND(" /",result!F44)-1),"Price:$","")+0,"0")+0</f>
        <v>12</v>
      </c>
      <c r="AA44" s="3"/>
      <c r="AB44" s="7"/>
    </row>
    <row r="45" spans="1:28" x14ac:dyDescent="0.35">
      <c r="A45">
        <v>44</v>
      </c>
      <c r="B45" t="str">
        <f>LEFT(result!B45,FIND(" - ",result!B45)-1)</f>
        <v>nDalem Prameswari</v>
      </c>
      <c r="C45" t="str">
        <f>LEFT(result!C45,FIND("in",result!C45)-1)</f>
        <v xml:space="preserve">Entire house </v>
      </c>
      <c r="D45">
        <f t="shared" si="1"/>
        <v>1</v>
      </c>
      <c r="E45">
        <f t="shared" si="1"/>
        <v>0</v>
      </c>
      <c r="F45">
        <f t="shared" ref="F45:Q60" si="4">IF(IFERROR(FIND(F$1,$C45)&gt;0,"0")=TRUE,"1","0")+0</f>
        <v>0</v>
      </c>
      <c r="G45">
        <f t="shared" si="4"/>
        <v>0</v>
      </c>
      <c r="H45">
        <f t="shared" si="4"/>
        <v>0</v>
      </c>
      <c r="I45">
        <f t="shared" si="4"/>
        <v>1</v>
      </c>
      <c r="J45">
        <f t="shared" si="4"/>
        <v>0</v>
      </c>
      <c r="K45">
        <f t="shared" si="4"/>
        <v>0</v>
      </c>
      <c r="L45">
        <f t="shared" si="4"/>
        <v>0</v>
      </c>
      <c r="M45">
        <f t="shared" si="4"/>
        <v>0</v>
      </c>
      <c r="N45">
        <f t="shared" si="4"/>
        <v>0</v>
      </c>
      <c r="O45">
        <f t="shared" si="4"/>
        <v>0</v>
      </c>
      <c r="P45">
        <f t="shared" si="4"/>
        <v>0</v>
      </c>
      <c r="Q45">
        <f t="shared" si="4"/>
        <v>0</v>
      </c>
      <c r="R45">
        <f>LEFT(result!D45,FIND(" ",result!D45))+0</f>
        <v>6</v>
      </c>
      <c r="S45">
        <f>IF(IFERROR(FIND(S$1,result!E45)&gt;0,"0")=TRUE,"1","0")+0</f>
        <v>1</v>
      </c>
      <c r="T45">
        <f>IF(IFERROR(FIND(T$1,result!E45)&gt;0,"0")=TRUE,"1","0")+0</f>
        <v>0</v>
      </c>
      <c r="U45">
        <f>IF(IFERROR(FIND(U$1,result!E45)&gt;0,"0")=TRUE,"1","0")+0</f>
        <v>1</v>
      </c>
      <c r="V45">
        <f>IF(IFERROR(FIND(V$1,result!E45)&gt;0,"0")=TRUE,"1","0")+0</f>
        <v>0</v>
      </c>
      <c r="W45">
        <f>IFERROR(SUBSTITUTE(LEFT(result!G45,FIND(" out",result!G45)-1),"Rating ","")+0,"")</f>
        <v>5</v>
      </c>
      <c r="X45">
        <f>IFERROR(LEFT(result!I45,FIND(" r",result!I45)-1)+0,"")</f>
        <v>9</v>
      </c>
      <c r="Y45" t="str">
        <f>SUBSTITUTE(RIGHT(result!C45,LEN(result!C45)-SEARCH("in",result!C45)-2),"Kecamatan ","")</f>
        <v>Banjarsari</v>
      </c>
      <c r="Z45">
        <f>IFERROR(SUBSTITUTE(LEFT(result!F45,FIND(" /",result!F45)-1),"Price:$","")+0,"0")+0</f>
        <v>28</v>
      </c>
      <c r="AA45" s="3"/>
      <c r="AB45" s="7"/>
    </row>
    <row r="46" spans="1:28" x14ac:dyDescent="0.35">
      <c r="A46">
        <v>45</v>
      </c>
      <c r="B46" t="str">
        <f>LEFT(result!B46,FIND(" - ",result!B46)-1)</f>
        <v>Homestay durian borobudur</v>
      </c>
      <c r="C46" t="str">
        <f>LEFT(result!C46,FIND("in",result!C46)-1)</f>
        <v xml:space="preserve">Private room </v>
      </c>
      <c r="D46">
        <f t="shared" si="1"/>
        <v>0</v>
      </c>
      <c r="E46">
        <f t="shared" si="1"/>
        <v>1</v>
      </c>
      <c r="F46">
        <f t="shared" si="4"/>
        <v>0</v>
      </c>
      <c r="G46">
        <f t="shared" si="4"/>
        <v>0</v>
      </c>
      <c r="H46">
        <f t="shared" si="4"/>
        <v>0</v>
      </c>
      <c r="I46">
        <f t="shared" si="4"/>
        <v>0</v>
      </c>
      <c r="J46">
        <f t="shared" si="4"/>
        <v>0</v>
      </c>
      <c r="K46">
        <f t="shared" si="4"/>
        <v>0</v>
      </c>
      <c r="L46">
        <f t="shared" si="4"/>
        <v>1</v>
      </c>
      <c r="M46">
        <f t="shared" si="4"/>
        <v>0</v>
      </c>
      <c r="N46">
        <f t="shared" si="4"/>
        <v>0</v>
      </c>
      <c r="O46">
        <f t="shared" si="4"/>
        <v>0</v>
      </c>
      <c r="P46">
        <f t="shared" si="4"/>
        <v>0</v>
      </c>
      <c r="Q46">
        <f t="shared" si="4"/>
        <v>0</v>
      </c>
      <c r="R46">
        <f>LEFT(result!D46,FIND(" ",result!D46))+0</f>
        <v>6</v>
      </c>
      <c r="S46">
        <f>IF(IFERROR(FIND(S$1,result!E46)&gt;0,"0")=TRUE,"1","0")+0</f>
        <v>1</v>
      </c>
      <c r="T46">
        <f>IF(IFERROR(FIND(T$1,result!E46)&gt;0,"0")=TRUE,"1","0")+0</f>
        <v>0</v>
      </c>
      <c r="U46">
        <f>IF(IFERROR(FIND(U$1,result!E46)&gt;0,"0")=TRUE,"1","0")+0</f>
        <v>1</v>
      </c>
      <c r="V46">
        <f>IF(IFERROR(FIND(V$1,result!E46)&gt;0,"0")=TRUE,"1","0")+0</f>
        <v>0</v>
      </c>
      <c r="W46" t="str">
        <f>IFERROR(SUBSTITUTE(LEFT(result!G46,FIND(" out",result!G46)-1),"Rating ","")+0,"")</f>
        <v/>
      </c>
      <c r="X46" t="str">
        <f>IFERROR(LEFT(result!I46,FIND(" r",result!I46)-1)+0,"")</f>
        <v/>
      </c>
      <c r="Y46" t="str">
        <f>SUBSTITUTE(RIGHT(result!C46,LEN(result!C46)-SEARCH("in",result!C46)-2),"Kecamatan ","")</f>
        <v>Borobudur, Magelang</v>
      </c>
      <c r="Z46">
        <f>IFERROR(SUBSTITUTE(LEFT(result!F46,FIND(" /",result!F46)-1),"Price:$","")+0,"0")+0</f>
        <v>11</v>
      </c>
      <c r="AA46" s="3"/>
      <c r="AB46" s="7"/>
    </row>
    <row r="47" spans="1:28" x14ac:dyDescent="0.35">
      <c r="A47">
        <v>46</v>
      </c>
      <c r="B47" t="str">
        <f>LEFT(result!B47,FIND(" - ",result!B47)-1)</f>
        <v>Rumah Suryotarunan</v>
      </c>
      <c r="C47" t="str">
        <f>LEFT(result!C47,FIND("in",result!C47)-1)</f>
        <v xml:space="preserve">Entire house </v>
      </c>
      <c r="D47">
        <f t="shared" si="1"/>
        <v>1</v>
      </c>
      <c r="E47">
        <f t="shared" si="1"/>
        <v>0</v>
      </c>
      <c r="F47">
        <f t="shared" si="4"/>
        <v>0</v>
      </c>
      <c r="G47">
        <f t="shared" si="4"/>
        <v>0</v>
      </c>
      <c r="H47">
        <f t="shared" si="4"/>
        <v>0</v>
      </c>
      <c r="I47">
        <f t="shared" si="4"/>
        <v>1</v>
      </c>
      <c r="J47">
        <f t="shared" si="4"/>
        <v>0</v>
      </c>
      <c r="K47">
        <f t="shared" si="4"/>
        <v>0</v>
      </c>
      <c r="L47">
        <f t="shared" si="4"/>
        <v>0</v>
      </c>
      <c r="M47">
        <f t="shared" si="4"/>
        <v>0</v>
      </c>
      <c r="N47">
        <f t="shared" si="4"/>
        <v>0</v>
      </c>
      <c r="O47">
        <f t="shared" si="4"/>
        <v>0</v>
      </c>
      <c r="P47">
        <f t="shared" si="4"/>
        <v>0</v>
      </c>
      <c r="Q47">
        <f t="shared" si="4"/>
        <v>0</v>
      </c>
      <c r="R47">
        <f>LEFT(result!D47,FIND(" ",result!D47))+0</f>
        <v>6</v>
      </c>
      <c r="S47">
        <f>IF(IFERROR(FIND(S$1,result!E47)&gt;0,"0")=TRUE,"1","0")+0</f>
        <v>1</v>
      </c>
      <c r="T47">
        <f>IF(IFERROR(FIND(T$1,result!E47)&gt;0,"0")=TRUE,"1","0")+0</f>
        <v>1</v>
      </c>
      <c r="U47">
        <f>IF(IFERROR(FIND(U$1,result!E47)&gt;0,"0")=TRUE,"1","0")+0</f>
        <v>0</v>
      </c>
      <c r="V47">
        <f>IF(IFERROR(FIND(V$1,result!E47)&gt;0,"0")=TRUE,"1","0")+0</f>
        <v>0</v>
      </c>
      <c r="W47">
        <f>IFERROR(SUBSTITUTE(LEFT(result!G47,FIND(" out",result!G47)-1),"Rating ","")+0,"")</f>
        <v>4.71</v>
      </c>
      <c r="X47">
        <f>IFERROR(LEFT(result!I47,FIND(" r",result!I47)-1)+0,"")</f>
        <v>112</v>
      </c>
      <c r="Y47" t="str">
        <f>SUBSTITUTE(RIGHT(result!C47,LEN(result!C47)-SEARCH("in",result!C47)-2),"Kecamatan ","")</f>
        <v>Ngampilan</v>
      </c>
      <c r="Z47">
        <f>IFERROR(SUBSTITUTE(LEFT(result!F47,FIND(" /",result!F47)-1),"Price:$","")+0,"0")+0</f>
        <v>40</v>
      </c>
      <c r="AA47" s="3"/>
      <c r="AB47" s="7"/>
    </row>
    <row r="48" spans="1:28" x14ac:dyDescent="0.35">
      <c r="A48">
        <v>47</v>
      </c>
      <c r="B48" t="str">
        <f>LEFT(result!B48,FIND(" - ",result!B48)-1)</f>
        <v>Omah Tengah Sawah di Bantul Jogja</v>
      </c>
      <c r="C48" t="str">
        <f>LEFT(result!C48,FIND("in",result!C48)-1)</f>
        <v xml:space="preserve">Entire house </v>
      </c>
      <c r="D48">
        <f t="shared" si="1"/>
        <v>1</v>
      </c>
      <c r="E48">
        <f t="shared" si="1"/>
        <v>0</v>
      </c>
      <c r="F48">
        <f t="shared" si="4"/>
        <v>0</v>
      </c>
      <c r="G48">
        <f t="shared" si="4"/>
        <v>0</v>
      </c>
      <c r="H48">
        <f t="shared" si="4"/>
        <v>0</v>
      </c>
      <c r="I48">
        <f t="shared" si="4"/>
        <v>1</v>
      </c>
      <c r="J48">
        <f t="shared" si="4"/>
        <v>0</v>
      </c>
      <c r="K48">
        <f t="shared" si="4"/>
        <v>0</v>
      </c>
      <c r="L48">
        <f t="shared" si="4"/>
        <v>0</v>
      </c>
      <c r="M48">
        <f t="shared" si="4"/>
        <v>0</v>
      </c>
      <c r="N48">
        <f t="shared" si="4"/>
        <v>0</v>
      </c>
      <c r="O48">
        <f t="shared" si="4"/>
        <v>0</v>
      </c>
      <c r="P48">
        <f t="shared" si="4"/>
        <v>0</v>
      </c>
      <c r="Q48">
        <f t="shared" si="4"/>
        <v>0</v>
      </c>
      <c r="R48">
        <f>LEFT(result!D48,FIND(" ",result!D48))+0</f>
        <v>6</v>
      </c>
      <c r="S48">
        <f>IF(IFERROR(FIND(S$1,result!E48)&gt;0,"0")=TRUE,"1","0")+0</f>
        <v>0</v>
      </c>
      <c r="T48">
        <f>IF(IFERROR(FIND(T$1,result!E48)&gt;0,"0")=TRUE,"1","0")+0</f>
        <v>1</v>
      </c>
      <c r="U48">
        <f>IF(IFERROR(FIND(U$1,result!E48)&gt;0,"0")=TRUE,"1","0")+0</f>
        <v>1</v>
      </c>
      <c r="V48">
        <f>IF(IFERROR(FIND(V$1,result!E48)&gt;0,"0")=TRUE,"1","0")+0</f>
        <v>0</v>
      </c>
      <c r="W48" t="str">
        <f>IFERROR(SUBSTITUTE(LEFT(result!G48,FIND(" out",result!G48)-1),"Rating ","")+0,"")</f>
        <v/>
      </c>
      <c r="X48" t="str">
        <f>IFERROR(LEFT(result!I48,FIND(" r",result!I48)-1)+0,"")</f>
        <v/>
      </c>
      <c r="Y48" t="str">
        <f>SUBSTITUTE(RIGHT(result!C48,LEN(result!C48)-SEARCH("in",result!C48)-2),"Kecamatan ","")</f>
        <v>Pleret</v>
      </c>
      <c r="Z48">
        <f>IFERROR(SUBSTITUTE(LEFT(result!F48,FIND(" /",result!F48)-1),"Price:$","")+0,"0")+0</f>
        <v>42</v>
      </c>
      <c r="AA48" s="3"/>
      <c r="AB48" s="7"/>
    </row>
    <row r="49" spans="1:28" x14ac:dyDescent="0.35">
      <c r="A49">
        <v>48</v>
      </c>
      <c r="B49" t="str">
        <f>LEFT(result!B49,FIND(" - ",result!B49)-1)</f>
        <v>Abrisam shareeah family homestay</v>
      </c>
      <c r="C49" t="str">
        <f>LEFT(result!C49,FIND("in",result!C49)-1)</f>
        <v xml:space="preserve">Entire house </v>
      </c>
      <c r="D49">
        <f t="shared" si="1"/>
        <v>1</v>
      </c>
      <c r="E49">
        <f t="shared" si="1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1</v>
      </c>
      <c r="J49">
        <f t="shared" si="4"/>
        <v>0</v>
      </c>
      <c r="K49">
        <f t="shared" si="4"/>
        <v>0</v>
      </c>
      <c r="L49">
        <f t="shared" si="4"/>
        <v>0</v>
      </c>
      <c r="M49">
        <f t="shared" si="4"/>
        <v>0</v>
      </c>
      <c r="N49">
        <f t="shared" si="4"/>
        <v>0</v>
      </c>
      <c r="O49">
        <f t="shared" si="4"/>
        <v>0</v>
      </c>
      <c r="P49">
        <f t="shared" si="4"/>
        <v>0</v>
      </c>
      <c r="Q49">
        <f t="shared" si="4"/>
        <v>0</v>
      </c>
      <c r="R49">
        <f>LEFT(result!D49,FIND(" ",result!D49))+0</f>
        <v>6</v>
      </c>
      <c r="S49">
        <f>IF(IFERROR(FIND(S$1,result!E49)&gt;0,"0")=TRUE,"1","0")+0</f>
        <v>1</v>
      </c>
      <c r="T49">
        <f>IF(IFERROR(FIND(T$1,result!E49)&gt;0,"0")=TRUE,"1","0")+0</f>
        <v>1</v>
      </c>
      <c r="U49">
        <f>IF(IFERROR(FIND(U$1,result!E49)&gt;0,"0")=TRUE,"1","0")+0</f>
        <v>1</v>
      </c>
      <c r="V49">
        <f>IF(IFERROR(FIND(V$1,result!E49)&gt;0,"0")=TRUE,"1","0")+0</f>
        <v>0</v>
      </c>
      <c r="W49">
        <f>IFERROR(SUBSTITUTE(LEFT(result!G49,FIND(" out",result!G49)-1),"Rating ","")+0,"")</f>
        <v>4.84</v>
      </c>
      <c r="X49">
        <f>IFERROR(LEFT(result!I49,FIND(" r",result!I49)-1)+0,"")</f>
        <v>25</v>
      </c>
      <c r="Y49" t="str">
        <f>SUBSTITUTE(RIGHT(result!C49,LEN(result!C49)-SEARCH("in",result!C49)-2),"Kecamatan ","")</f>
        <v>Mergangsan</v>
      </c>
      <c r="Z49">
        <f>IFERROR(SUBSTITUTE(LEFT(result!F49,FIND(" /",result!F49)-1),"Price:$","")+0,"0")+0</f>
        <v>73</v>
      </c>
      <c r="AA49" s="3"/>
      <c r="AB49" s="7"/>
    </row>
    <row r="50" spans="1:28" x14ac:dyDescent="0.35">
      <c r="A50">
        <v>49</v>
      </c>
      <c r="B50" t="str">
        <f>LEFT(result!B50,FIND(" - ",result!B50)-1)</f>
        <v>Two bedrooms in beautiful  home near UGM</v>
      </c>
      <c r="C50" t="str">
        <f>LEFT(result!C50,FIND("in",result!C50)-1)</f>
        <v xml:space="preserve">Private room </v>
      </c>
      <c r="D50">
        <f t="shared" si="1"/>
        <v>0</v>
      </c>
      <c r="E50">
        <f t="shared" si="1"/>
        <v>1</v>
      </c>
      <c r="F50">
        <f t="shared" si="4"/>
        <v>0</v>
      </c>
      <c r="G50">
        <f t="shared" si="4"/>
        <v>0</v>
      </c>
      <c r="H50">
        <f t="shared" si="4"/>
        <v>0</v>
      </c>
      <c r="I50">
        <f t="shared" si="4"/>
        <v>0</v>
      </c>
      <c r="J50">
        <f t="shared" si="4"/>
        <v>0</v>
      </c>
      <c r="K50">
        <f t="shared" si="4"/>
        <v>0</v>
      </c>
      <c r="L50">
        <f t="shared" si="4"/>
        <v>1</v>
      </c>
      <c r="M50">
        <f t="shared" si="4"/>
        <v>0</v>
      </c>
      <c r="N50">
        <f t="shared" si="4"/>
        <v>0</v>
      </c>
      <c r="O50">
        <f t="shared" si="4"/>
        <v>0</v>
      </c>
      <c r="P50">
        <f t="shared" si="4"/>
        <v>0</v>
      </c>
      <c r="Q50">
        <f t="shared" si="4"/>
        <v>0</v>
      </c>
      <c r="R50">
        <f>LEFT(result!D50,FIND(" ",result!D50))+0</f>
        <v>5</v>
      </c>
      <c r="S50">
        <f>IF(IFERROR(FIND(S$1,result!E50)&gt;0,"0")=TRUE,"1","0")+0</f>
        <v>1</v>
      </c>
      <c r="T50">
        <f>IF(IFERROR(FIND(T$1,result!E50)&gt;0,"0")=TRUE,"1","0")+0</f>
        <v>1</v>
      </c>
      <c r="U50">
        <f>IF(IFERROR(FIND(U$1,result!E50)&gt;0,"0")=TRUE,"1","0")+0</f>
        <v>1</v>
      </c>
      <c r="V50">
        <f>IF(IFERROR(FIND(V$1,result!E50)&gt;0,"0")=TRUE,"1","0")+0</f>
        <v>0</v>
      </c>
      <c r="W50">
        <f>IFERROR(SUBSTITUTE(LEFT(result!G50,FIND(" out",result!G50)-1),"Rating ","")+0,"")</f>
        <v>5</v>
      </c>
      <c r="X50">
        <f>IFERROR(LEFT(result!I50,FIND(" r",result!I50)-1)+0,"")</f>
        <v>10</v>
      </c>
      <c r="Y50" t="str">
        <f>SUBSTITUTE(RIGHT(result!C50,LEN(result!C50)-SEARCH("in",result!C50)-2),"Kecamatan ","")</f>
        <v>Depok</v>
      </c>
      <c r="Z50">
        <f>IFERROR(SUBSTITUTE(LEFT(result!F50,FIND(" /",result!F50)-1),"Price:$","")+0,"0")+0</f>
        <v>42</v>
      </c>
      <c r="AA50" s="3"/>
      <c r="AB50" s="7"/>
    </row>
    <row r="51" spans="1:28" x14ac:dyDescent="0.35">
      <c r="A51">
        <v>50</v>
      </c>
      <c r="B51" t="str">
        <f>LEFT(result!B51,FIND(" - ",result!B51)-1)</f>
        <v>Antonâ€™s House Yogyakarta, 
Jalan Kaliurang</v>
      </c>
      <c r="C51" t="str">
        <f>LEFT(result!C51,FIND("in",result!C51)-1)</f>
        <v xml:space="preserve">Entire house </v>
      </c>
      <c r="D51">
        <f t="shared" si="1"/>
        <v>1</v>
      </c>
      <c r="E51">
        <f t="shared" si="1"/>
        <v>0</v>
      </c>
      <c r="F51">
        <f t="shared" si="4"/>
        <v>0</v>
      </c>
      <c r="G51">
        <f t="shared" si="4"/>
        <v>0</v>
      </c>
      <c r="H51">
        <f t="shared" si="4"/>
        <v>0</v>
      </c>
      <c r="I51">
        <f t="shared" si="4"/>
        <v>1</v>
      </c>
      <c r="J51">
        <f t="shared" si="4"/>
        <v>0</v>
      </c>
      <c r="K51">
        <f t="shared" si="4"/>
        <v>0</v>
      </c>
      <c r="L51">
        <f t="shared" si="4"/>
        <v>0</v>
      </c>
      <c r="M51">
        <f t="shared" si="4"/>
        <v>0</v>
      </c>
      <c r="N51">
        <f t="shared" si="4"/>
        <v>0</v>
      </c>
      <c r="O51">
        <f t="shared" si="4"/>
        <v>0</v>
      </c>
      <c r="P51">
        <f t="shared" si="4"/>
        <v>0</v>
      </c>
      <c r="Q51">
        <f t="shared" si="4"/>
        <v>0</v>
      </c>
      <c r="R51">
        <f>LEFT(result!D51,FIND(" ",result!D51))+0</f>
        <v>7</v>
      </c>
      <c r="S51">
        <f>IF(IFERROR(FIND(S$1,result!E51)&gt;0,"0")=TRUE,"1","0")+0</f>
        <v>1</v>
      </c>
      <c r="T51">
        <f>IF(IFERROR(FIND(T$1,result!E51)&gt;0,"0")=TRUE,"1","0")+0</f>
        <v>0</v>
      </c>
      <c r="U51">
        <f>IF(IFERROR(FIND(U$1,result!E51)&gt;0,"0")=TRUE,"1","0")+0</f>
        <v>1</v>
      </c>
      <c r="V51">
        <f>IF(IFERROR(FIND(V$1,result!E51)&gt;0,"0")=TRUE,"1","0")+0</f>
        <v>1</v>
      </c>
      <c r="W51">
        <f>IFERROR(SUBSTITUTE(LEFT(result!G51,FIND(" out",result!G51)-1),"Rating ","")+0,"")</f>
        <v>5</v>
      </c>
      <c r="X51">
        <f>IFERROR(LEFT(result!I51,FIND(" r",result!I51)-1)+0,"")</f>
        <v>4</v>
      </c>
      <c r="Y51" t="str">
        <f>SUBSTITUTE(RIGHT(result!C51,LEN(result!C51)-SEARCH("in",result!C51)-2),"Kecamatan ","")</f>
        <v>Ngaglik</v>
      </c>
      <c r="Z51">
        <f>IFERROR(SUBSTITUTE(LEFT(result!F51,FIND(" /",result!F51)-1),"Price:$","")+0,"0")+0</f>
        <v>178</v>
      </c>
      <c r="AA51" s="3"/>
      <c r="AB51" s="7"/>
    </row>
    <row r="52" spans="1:28" x14ac:dyDescent="0.35">
      <c r="A52">
        <v>51</v>
      </c>
      <c r="B52" t="str">
        <f>LEFT(result!B52,FIND(" - ",result!B52)-1)</f>
        <v>*PROMO* 4BR House at Pondok Toemaritis 2</v>
      </c>
      <c r="C52" t="str">
        <f>LEFT(result!C52,FIND("in",result!C52)-1)</f>
        <v xml:space="preserve">Entire house </v>
      </c>
      <c r="D52">
        <f t="shared" si="1"/>
        <v>1</v>
      </c>
      <c r="E52">
        <f t="shared" si="1"/>
        <v>0</v>
      </c>
      <c r="F52">
        <f t="shared" si="4"/>
        <v>0</v>
      </c>
      <c r="G52">
        <f t="shared" si="4"/>
        <v>0</v>
      </c>
      <c r="H52">
        <f t="shared" si="4"/>
        <v>0</v>
      </c>
      <c r="I52">
        <f t="shared" si="4"/>
        <v>1</v>
      </c>
      <c r="J52">
        <f t="shared" si="4"/>
        <v>0</v>
      </c>
      <c r="K52">
        <f t="shared" si="4"/>
        <v>0</v>
      </c>
      <c r="L52">
        <f t="shared" si="4"/>
        <v>0</v>
      </c>
      <c r="M52">
        <f t="shared" si="4"/>
        <v>0</v>
      </c>
      <c r="N52">
        <f t="shared" si="4"/>
        <v>0</v>
      </c>
      <c r="O52">
        <f t="shared" si="4"/>
        <v>0</v>
      </c>
      <c r="P52">
        <f t="shared" si="4"/>
        <v>0</v>
      </c>
      <c r="Q52">
        <f t="shared" si="4"/>
        <v>0</v>
      </c>
      <c r="R52">
        <f>LEFT(result!D52,FIND(" ",result!D52))+0</f>
        <v>8</v>
      </c>
      <c r="S52">
        <f>IF(IFERROR(FIND(S$1,result!E52)&gt;0,"0")=TRUE,"1","0")+0</f>
        <v>1</v>
      </c>
      <c r="T52">
        <f>IF(IFERROR(FIND(T$1,result!E52)&gt;0,"0")=TRUE,"1","0")+0</f>
        <v>1</v>
      </c>
      <c r="U52">
        <f>IF(IFERROR(FIND(U$1,result!E52)&gt;0,"0")=TRUE,"1","0")+0</f>
        <v>1</v>
      </c>
      <c r="V52">
        <f>IF(IFERROR(FIND(V$1,result!E52)&gt;0,"0")=TRUE,"1","0")+0</f>
        <v>0</v>
      </c>
      <c r="W52">
        <f>IFERROR(SUBSTITUTE(LEFT(result!G52,FIND(" out",result!G52)-1),"Rating ","")+0,"")</f>
        <v>4.63</v>
      </c>
      <c r="X52">
        <f>IFERROR(LEFT(result!I52,FIND(" r",result!I52)-1)+0,"")</f>
        <v>8</v>
      </c>
      <c r="Y52" t="str">
        <f>SUBSTITUTE(RIGHT(result!C52,LEN(result!C52)-SEARCH("in",result!C52)-2),"Kecamatan ","")</f>
        <v>Depok</v>
      </c>
      <c r="Z52">
        <f>IFERROR(SUBSTITUTE(LEFT(result!F52,FIND(" /",result!F52)-1),"Price:$","")+0,"0")+0</f>
        <v>56</v>
      </c>
      <c r="AA52" s="3"/>
      <c r="AB52" s="7"/>
    </row>
    <row r="53" spans="1:28" x14ac:dyDescent="0.35">
      <c r="A53">
        <v>52</v>
      </c>
      <c r="B53" t="str">
        <f>LEFT(result!B53,FIND(" - ",result!B53)-1)</f>
        <v>"GELVI" homestay / private room / +6282164694076</v>
      </c>
      <c r="C53" t="str">
        <f>LEFT(result!C53,FIND("in",result!C53)-1)</f>
        <v xml:space="preserve">Entire house </v>
      </c>
      <c r="D53">
        <f t="shared" si="1"/>
        <v>1</v>
      </c>
      <c r="E53">
        <f t="shared" si="1"/>
        <v>0</v>
      </c>
      <c r="F53">
        <f t="shared" si="4"/>
        <v>0</v>
      </c>
      <c r="G53">
        <f t="shared" si="4"/>
        <v>0</v>
      </c>
      <c r="H53">
        <f t="shared" si="4"/>
        <v>0</v>
      </c>
      <c r="I53">
        <f t="shared" si="4"/>
        <v>1</v>
      </c>
      <c r="J53">
        <f t="shared" si="4"/>
        <v>0</v>
      </c>
      <c r="K53">
        <f t="shared" si="4"/>
        <v>0</v>
      </c>
      <c r="L53">
        <f t="shared" si="4"/>
        <v>0</v>
      </c>
      <c r="M53">
        <f t="shared" si="4"/>
        <v>0</v>
      </c>
      <c r="N53">
        <f t="shared" si="4"/>
        <v>0</v>
      </c>
      <c r="O53">
        <f t="shared" si="4"/>
        <v>0</v>
      </c>
      <c r="P53">
        <f t="shared" si="4"/>
        <v>0</v>
      </c>
      <c r="Q53">
        <f t="shared" si="4"/>
        <v>0</v>
      </c>
      <c r="R53">
        <f>LEFT(result!D53,FIND(" ",result!D53))+0</f>
        <v>6</v>
      </c>
      <c r="S53">
        <f>IF(IFERROR(FIND(S$1,result!E53)&gt;0,"0")=TRUE,"1","0")+0</f>
        <v>1</v>
      </c>
      <c r="T53">
        <f>IF(IFERROR(FIND(T$1,result!E53)&gt;0,"0")=TRUE,"1","0")+0</f>
        <v>0</v>
      </c>
      <c r="U53">
        <f>IF(IFERROR(FIND(U$1,result!E53)&gt;0,"0")=TRUE,"1","0")+0</f>
        <v>1</v>
      </c>
      <c r="V53">
        <f>IF(IFERROR(FIND(V$1,result!E53)&gt;0,"0")=TRUE,"1","0")+0</f>
        <v>1</v>
      </c>
      <c r="W53" t="str">
        <f>IFERROR(SUBSTITUTE(LEFT(result!G53,FIND(" out",result!G53)-1),"Rating ","")+0,"")</f>
        <v/>
      </c>
      <c r="X53" t="str">
        <f>IFERROR(LEFT(result!I53,FIND(" r",result!I53)-1)+0,"")</f>
        <v/>
      </c>
      <c r="Y53" t="str">
        <f>SUBSTITUTE(RIGHT(result!C53,LEN(result!C53)-SEARCH("in",result!C53)-2),"Kecamatan ","")</f>
        <v>Kasihan</v>
      </c>
      <c r="Z53">
        <f>IFERROR(SUBSTITUTE(LEFT(result!F53,FIND(" /",result!F53)-1),"Price:$","")+0,"0")+0</f>
        <v>78</v>
      </c>
      <c r="AA53" s="3"/>
      <c r="AB53" s="7"/>
    </row>
    <row r="54" spans="1:28" x14ac:dyDescent="0.35">
      <c r="A54">
        <v>53</v>
      </c>
      <c r="B54" t="str">
        <f>LEFT(result!B54,FIND(" - ",result!B54)-1)</f>
        <v>Cabin Garden Villa 16 pax/more for Gathering</v>
      </c>
      <c r="C54" t="str">
        <f>LEFT(result!C54,FIND("in",result!C54)-1)</f>
        <v xml:space="preserve">Entire villa </v>
      </c>
      <c r="D54">
        <f t="shared" si="1"/>
        <v>1</v>
      </c>
      <c r="E54">
        <f t="shared" si="1"/>
        <v>0</v>
      </c>
      <c r="F54">
        <f t="shared" si="4"/>
        <v>0</v>
      </c>
      <c r="G54">
        <f t="shared" si="4"/>
        <v>0</v>
      </c>
      <c r="H54">
        <f t="shared" si="4"/>
        <v>0</v>
      </c>
      <c r="I54">
        <f t="shared" si="4"/>
        <v>0</v>
      </c>
      <c r="J54">
        <f t="shared" si="4"/>
        <v>0</v>
      </c>
      <c r="K54">
        <f t="shared" si="4"/>
        <v>1</v>
      </c>
      <c r="L54">
        <f t="shared" si="4"/>
        <v>0</v>
      </c>
      <c r="M54">
        <f t="shared" si="4"/>
        <v>0</v>
      </c>
      <c r="N54">
        <f t="shared" si="4"/>
        <v>0</v>
      </c>
      <c r="O54">
        <f t="shared" si="4"/>
        <v>0</v>
      </c>
      <c r="P54">
        <f t="shared" si="4"/>
        <v>0</v>
      </c>
      <c r="Q54">
        <f t="shared" si="4"/>
        <v>0</v>
      </c>
      <c r="R54">
        <f>LEFT(result!D54,FIND(" ",result!D54))+0</f>
        <v>16</v>
      </c>
      <c r="S54">
        <f>IF(IFERROR(FIND(S$1,result!E54)&gt;0,"0")=TRUE,"1","0")+0</f>
        <v>1</v>
      </c>
      <c r="T54">
        <f>IF(IFERROR(FIND(T$1,result!E54)&gt;0,"0")=TRUE,"1","0")+0</f>
        <v>1</v>
      </c>
      <c r="U54">
        <f>IF(IFERROR(FIND(U$1,result!E54)&gt;0,"0")=TRUE,"1","0")+0</f>
        <v>1</v>
      </c>
      <c r="V54">
        <f>IF(IFERROR(FIND(V$1,result!E54)&gt;0,"0")=TRUE,"1","0")+0</f>
        <v>0</v>
      </c>
      <c r="W54">
        <f>IFERROR(SUBSTITUTE(LEFT(result!G54,FIND(" out",result!G54)-1),"Rating ","")+0,"")</f>
        <v>4.5599999999999996</v>
      </c>
      <c r="X54">
        <f>IFERROR(LEFT(result!I54,FIND(" r",result!I54)-1)+0,"")</f>
        <v>28</v>
      </c>
      <c r="Y54" t="str">
        <f>SUBSTITUTE(RIGHT(result!C54,LEN(result!C54)-SEARCH("in",result!C54)-2),"Kecamatan ","")</f>
        <v>Sleman</v>
      </c>
      <c r="Z54">
        <f>IFERROR(SUBSTITUTE(LEFT(result!F54,FIND(" /",result!F54)-1),"Price:$","")+0,"0")+0</f>
        <v>208</v>
      </c>
      <c r="AA54" s="3"/>
      <c r="AB54" s="7"/>
    </row>
    <row r="55" spans="1:28" x14ac:dyDescent="0.35">
      <c r="A55">
        <v>54</v>
      </c>
      <c r="B55" t="str">
        <f>LEFT(result!B55,FIND(" - ",result!B55)-1)</f>
        <v>Dâ€™Topadan Guest House, 10min to Malioboro &amp; Tugu</v>
      </c>
      <c r="C55" t="str">
        <f>LEFT(result!C55,FIND("in",result!C55)-1)</f>
        <v xml:space="preserve">Entire house </v>
      </c>
      <c r="D55">
        <f t="shared" si="1"/>
        <v>1</v>
      </c>
      <c r="E55">
        <f t="shared" si="1"/>
        <v>0</v>
      </c>
      <c r="F55">
        <f t="shared" si="4"/>
        <v>0</v>
      </c>
      <c r="G55">
        <f t="shared" si="4"/>
        <v>0</v>
      </c>
      <c r="H55">
        <f t="shared" si="4"/>
        <v>0</v>
      </c>
      <c r="I55">
        <f t="shared" si="4"/>
        <v>1</v>
      </c>
      <c r="J55">
        <f t="shared" si="4"/>
        <v>0</v>
      </c>
      <c r="K55">
        <f t="shared" si="4"/>
        <v>0</v>
      </c>
      <c r="L55">
        <f t="shared" si="4"/>
        <v>0</v>
      </c>
      <c r="M55">
        <f t="shared" si="4"/>
        <v>0</v>
      </c>
      <c r="N55">
        <f t="shared" si="4"/>
        <v>0</v>
      </c>
      <c r="O55">
        <f t="shared" si="4"/>
        <v>0</v>
      </c>
      <c r="P55">
        <f t="shared" si="4"/>
        <v>0</v>
      </c>
      <c r="Q55">
        <f t="shared" si="4"/>
        <v>0</v>
      </c>
      <c r="R55">
        <f>LEFT(result!D55,FIND(" ",result!D55))+0</f>
        <v>6</v>
      </c>
      <c r="S55">
        <f>IF(IFERROR(FIND(S$1,result!E55)&gt;0,"0")=TRUE,"1","0")+0</f>
        <v>1</v>
      </c>
      <c r="T55">
        <f>IF(IFERROR(FIND(T$1,result!E55)&gt;0,"0")=TRUE,"1","0")+0</f>
        <v>1</v>
      </c>
      <c r="U55">
        <f>IF(IFERROR(FIND(U$1,result!E55)&gt;0,"0")=TRUE,"1","0")+0</f>
        <v>1</v>
      </c>
      <c r="V55">
        <f>IF(IFERROR(FIND(V$1,result!E55)&gt;0,"0")=TRUE,"1","0")+0</f>
        <v>0</v>
      </c>
      <c r="W55">
        <f>IFERROR(SUBSTITUTE(LEFT(result!G55,FIND(" out",result!G55)-1),"Rating ","")+0,"")</f>
        <v>4.55</v>
      </c>
      <c r="X55">
        <f>IFERROR(LEFT(result!I55,FIND(" r",result!I55)-1)+0,"")</f>
        <v>11</v>
      </c>
      <c r="Y55" t="str">
        <f>SUBSTITUTE(RIGHT(result!C55,LEN(result!C55)-SEARCH("in",result!C55)-2),"Kecamatan ","")</f>
        <v>Kasihan</v>
      </c>
      <c r="Z55">
        <f>IFERROR(SUBSTITUTE(LEFT(result!F55,FIND(" /",result!F55)-1),"Price:$","")+0,"0")+0</f>
        <v>46</v>
      </c>
      <c r="AA55" s="3"/>
      <c r="AB55" s="7"/>
    </row>
    <row r="56" spans="1:28" x14ac:dyDescent="0.35">
      <c r="A56">
        <v>55</v>
      </c>
      <c r="B56" t="str">
        <f>LEFT(result!B56,FIND(" - ",result!B56)-1)</f>
        <v>Omah Laura Malioboro</v>
      </c>
      <c r="C56" t="str">
        <f>LEFT(result!C56,FIND("in",result!C56)-1)</f>
        <v xml:space="preserve">Entire house </v>
      </c>
      <c r="D56">
        <f t="shared" si="1"/>
        <v>1</v>
      </c>
      <c r="E56">
        <f t="shared" si="1"/>
        <v>0</v>
      </c>
      <c r="F56">
        <f t="shared" si="4"/>
        <v>0</v>
      </c>
      <c r="G56">
        <f t="shared" si="4"/>
        <v>0</v>
      </c>
      <c r="H56">
        <f t="shared" si="4"/>
        <v>0</v>
      </c>
      <c r="I56">
        <f t="shared" si="4"/>
        <v>1</v>
      </c>
      <c r="J56">
        <f t="shared" si="4"/>
        <v>0</v>
      </c>
      <c r="K56">
        <f t="shared" si="4"/>
        <v>0</v>
      </c>
      <c r="L56">
        <f t="shared" si="4"/>
        <v>0</v>
      </c>
      <c r="M56">
        <f t="shared" si="4"/>
        <v>0</v>
      </c>
      <c r="N56">
        <f t="shared" si="4"/>
        <v>0</v>
      </c>
      <c r="O56">
        <f t="shared" si="4"/>
        <v>0</v>
      </c>
      <c r="P56">
        <f t="shared" si="4"/>
        <v>0</v>
      </c>
      <c r="Q56">
        <f t="shared" si="4"/>
        <v>0</v>
      </c>
      <c r="R56">
        <f>LEFT(result!D56,FIND(" ",result!D56))+0</f>
        <v>8</v>
      </c>
      <c r="S56">
        <f>IF(IFERROR(FIND(S$1,result!E56)&gt;0,"0")=TRUE,"1","0")+0</f>
        <v>0</v>
      </c>
      <c r="T56">
        <f>IF(IFERROR(FIND(T$1,result!E56)&gt;0,"0")=TRUE,"1","0")+0</f>
        <v>0</v>
      </c>
      <c r="U56">
        <f>IF(IFERROR(FIND(U$1,result!E56)&gt;0,"0")=TRUE,"1","0")+0</f>
        <v>1</v>
      </c>
      <c r="V56">
        <f>IF(IFERROR(FIND(V$1,result!E56)&gt;0,"0")=TRUE,"1","0")+0</f>
        <v>0</v>
      </c>
      <c r="W56">
        <f>IFERROR(SUBSTITUTE(LEFT(result!G56,FIND(" out",result!G56)-1),"Rating ","")+0,"")</f>
        <v>4.1399999999999997</v>
      </c>
      <c r="X56">
        <f>IFERROR(LEFT(result!I56,FIND(" r",result!I56)-1)+0,"")</f>
        <v>7</v>
      </c>
      <c r="Y56" t="str">
        <f>SUBSTITUTE(RIGHT(result!C56,LEN(result!C56)-SEARCH("in",result!C56)-2),"Kecamatan ","")</f>
        <v>Danurejan</v>
      </c>
      <c r="Z56">
        <f>IFERROR(SUBSTITUTE(LEFT(result!F56,FIND(" /",result!F56)-1),"Price:$","")+0,"0")+0</f>
        <v>69</v>
      </c>
      <c r="AA56" s="3"/>
      <c r="AB56" s="7"/>
    </row>
    <row r="57" spans="1:28" x14ac:dyDescent="0.35">
      <c r="A57">
        <v>56</v>
      </c>
      <c r="B57" t="str">
        <f>LEFT(result!B57,FIND(" - ",result!B57)-1)</f>
        <v>Family 6pax OMAH CENING Guest House Yogyakarta</v>
      </c>
      <c r="C57" t="str">
        <f>LEFT(result!C57,FIND("in",result!C57)-1)</f>
        <v xml:space="preserve">Entire house </v>
      </c>
      <c r="D57">
        <f t="shared" si="1"/>
        <v>1</v>
      </c>
      <c r="E57">
        <f t="shared" si="1"/>
        <v>0</v>
      </c>
      <c r="F57">
        <f t="shared" si="4"/>
        <v>0</v>
      </c>
      <c r="G57">
        <f t="shared" si="4"/>
        <v>0</v>
      </c>
      <c r="H57">
        <f t="shared" si="4"/>
        <v>0</v>
      </c>
      <c r="I57">
        <f t="shared" si="4"/>
        <v>1</v>
      </c>
      <c r="J57">
        <f t="shared" si="4"/>
        <v>0</v>
      </c>
      <c r="K57">
        <f t="shared" si="4"/>
        <v>0</v>
      </c>
      <c r="L57">
        <f t="shared" si="4"/>
        <v>0</v>
      </c>
      <c r="M57">
        <f t="shared" si="4"/>
        <v>0</v>
      </c>
      <c r="N57">
        <f t="shared" si="4"/>
        <v>0</v>
      </c>
      <c r="O57">
        <f t="shared" si="4"/>
        <v>0</v>
      </c>
      <c r="P57">
        <f t="shared" si="4"/>
        <v>0</v>
      </c>
      <c r="Q57">
        <f t="shared" si="4"/>
        <v>0</v>
      </c>
      <c r="R57">
        <f>LEFT(result!D57,FIND(" ",result!D57))+0</f>
        <v>6</v>
      </c>
      <c r="S57">
        <f>IF(IFERROR(FIND(S$1,result!E57)&gt;0,"0")=TRUE,"1","0")+0</f>
        <v>1</v>
      </c>
      <c r="T57">
        <f>IF(IFERROR(FIND(T$1,result!E57)&gt;0,"0")=TRUE,"1","0")+0</f>
        <v>1</v>
      </c>
      <c r="U57">
        <f>IF(IFERROR(FIND(U$1,result!E57)&gt;0,"0")=TRUE,"1","0")+0</f>
        <v>1</v>
      </c>
      <c r="V57">
        <f>IF(IFERROR(FIND(V$1,result!E57)&gt;0,"0")=TRUE,"1","0")+0</f>
        <v>0</v>
      </c>
      <c r="W57">
        <f>IFERROR(SUBSTITUTE(LEFT(result!G57,FIND(" out",result!G57)-1),"Rating ","")+0,"")</f>
        <v>4.74</v>
      </c>
      <c r="X57">
        <f>IFERROR(LEFT(result!I57,FIND(" r",result!I57)-1)+0,"")</f>
        <v>40</v>
      </c>
      <c r="Y57" t="str">
        <f>SUBSTITUTE(RIGHT(result!C57,LEN(result!C57)-SEARCH("in",result!C57)-2),"Kecamatan ","")</f>
        <v>Tegalrejo</v>
      </c>
      <c r="Z57">
        <f>IFERROR(SUBSTITUTE(LEFT(result!F57,FIND(" /",result!F57)-1),"Price:$","")+0,"0")+0</f>
        <v>85</v>
      </c>
      <c r="AA57" s="3"/>
      <c r="AB57" s="7"/>
    </row>
    <row r="58" spans="1:28" x14ac:dyDescent="0.35">
      <c r="A58">
        <v>57</v>
      </c>
      <c r="B58" t="str">
        <f>LEFT(result!B58,FIND(" - ",result!B58)-1)</f>
        <v>Rumah 1 Lantai 3 Kamar Full Ac Seputaran Hyatt</v>
      </c>
      <c r="C58" t="str">
        <f>LEFT(result!C58,FIND("in",result!C58)-1)</f>
        <v xml:space="preserve">Entire house </v>
      </c>
      <c r="D58">
        <f t="shared" si="1"/>
        <v>1</v>
      </c>
      <c r="E58">
        <f t="shared" si="1"/>
        <v>0</v>
      </c>
      <c r="F58">
        <f t="shared" si="4"/>
        <v>0</v>
      </c>
      <c r="G58">
        <f t="shared" si="4"/>
        <v>0</v>
      </c>
      <c r="H58">
        <f t="shared" si="4"/>
        <v>0</v>
      </c>
      <c r="I58">
        <f t="shared" si="4"/>
        <v>1</v>
      </c>
      <c r="J58">
        <f t="shared" si="4"/>
        <v>0</v>
      </c>
      <c r="K58">
        <f t="shared" si="4"/>
        <v>0</v>
      </c>
      <c r="L58">
        <f t="shared" si="4"/>
        <v>0</v>
      </c>
      <c r="M58">
        <f t="shared" si="4"/>
        <v>0</v>
      </c>
      <c r="N58">
        <f t="shared" si="4"/>
        <v>0</v>
      </c>
      <c r="O58">
        <f t="shared" si="4"/>
        <v>0</v>
      </c>
      <c r="P58">
        <f t="shared" si="4"/>
        <v>0</v>
      </c>
      <c r="Q58">
        <f t="shared" si="4"/>
        <v>0</v>
      </c>
      <c r="R58">
        <f>LEFT(result!D58,FIND(" ",result!D58))+0</f>
        <v>15</v>
      </c>
      <c r="S58">
        <f>IF(IFERROR(FIND(S$1,result!E58)&gt;0,"0")=TRUE,"1","0")+0</f>
        <v>1</v>
      </c>
      <c r="T58">
        <f>IF(IFERROR(FIND(T$1,result!E58)&gt;0,"0")=TRUE,"1","0")+0</f>
        <v>1</v>
      </c>
      <c r="U58">
        <f>IF(IFERROR(FIND(U$1,result!E58)&gt;0,"0")=TRUE,"1","0")+0</f>
        <v>1</v>
      </c>
      <c r="V58">
        <f>IF(IFERROR(FIND(V$1,result!E58)&gt;0,"0")=TRUE,"1","0")+0</f>
        <v>0</v>
      </c>
      <c r="W58" t="str">
        <f>IFERROR(SUBSTITUTE(LEFT(result!G58,FIND(" out",result!G58)-1),"Rating ","")+0,"")</f>
        <v/>
      </c>
      <c r="X58" t="str">
        <f>IFERROR(LEFT(result!I58,FIND(" r",result!I58)-1)+0,"")</f>
        <v/>
      </c>
      <c r="Y58" t="str">
        <f>SUBSTITUTE(RIGHT(result!C58,LEN(result!C58)-SEARCH("in",result!C58)-2),"Kecamatan ","")</f>
        <v>Ngaglik</v>
      </c>
      <c r="Z58">
        <f>IFERROR(SUBSTITUTE(LEFT(result!F58,FIND(" /",result!F58)-1),"Price:$","")+0,"0")+0</f>
        <v>79</v>
      </c>
      <c r="AA58" s="3"/>
      <c r="AB58" s="7"/>
    </row>
    <row r="59" spans="1:28" x14ac:dyDescent="0.35">
      <c r="A59">
        <v>58</v>
      </c>
      <c r="B59" t="str">
        <f>LEFT(result!B59,FIND(" - ",result!B59)-1)</f>
        <v>Ndalem Mpu Gandring Homestay/Guest House KotaJogja</v>
      </c>
      <c r="C59" t="str">
        <f>LEFT(result!C59,FIND("in",result!C59)-1)</f>
        <v xml:space="preserve">Entire house </v>
      </c>
      <c r="D59">
        <f t="shared" si="1"/>
        <v>1</v>
      </c>
      <c r="E59">
        <f t="shared" si="1"/>
        <v>0</v>
      </c>
      <c r="F59">
        <f t="shared" si="4"/>
        <v>0</v>
      </c>
      <c r="G59">
        <f t="shared" si="4"/>
        <v>0</v>
      </c>
      <c r="H59">
        <f t="shared" si="4"/>
        <v>0</v>
      </c>
      <c r="I59">
        <f t="shared" si="4"/>
        <v>1</v>
      </c>
      <c r="J59">
        <f t="shared" si="4"/>
        <v>0</v>
      </c>
      <c r="K59">
        <f t="shared" si="4"/>
        <v>0</v>
      </c>
      <c r="L59">
        <f t="shared" si="4"/>
        <v>0</v>
      </c>
      <c r="M59">
        <f t="shared" si="4"/>
        <v>0</v>
      </c>
      <c r="N59">
        <f t="shared" si="4"/>
        <v>0</v>
      </c>
      <c r="O59">
        <f t="shared" si="4"/>
        <v>0</v>
      </c>
      <c r="P59">
        <f t="shared" si="4"/>
        <v>0</v>
      </c>
      <c r="Q59">
        <f t="shared" si="4"/>
        <v>0</v>
      </c>
      <c r="R59">
        <f>LEFT(result!D59,FIND(" ",result!D59))+0</f>
        <v>9</v>
      </c>
      <c r="S59">
        <f>IF(IFERROR(FIND(S$1,result!E59)&gt;0,"0")=TRUE,"1","0")+0</f>
        <v>1</v>
      </c>
      <c r="T59">
        <f>IF(IFERROR(FIND(T$1,result!E59)&gt;0,"0")=TRUE,"1","0")+0</f>
        <v>1</v>
      </c>
      <c r="U59">
        <f>IF(IFERROR(FIND(U$1,result!E59)&gt;0,"0")=TRUE,"1","0")+0</f>
        <v>1</v>
      </c>
      <c r="V59">
        <f>IF(IFERROR(FIND(V$1,result!E59)&gt;0,"0")=TRUE,"1","0")+0</f>
        <v>0</v>
      </c>
      <c r="W59">
        <f>IFERROR(SUBSTITUTE(LEFT(result!G59,FIND(" out",result!G59)-1),"Rating ","")+0,"")</f>
        <v>4.67</v>
      </c>
      <c r="X59">
        <f>IFERROR(LEFT(result!I59,FIND(" r",result!I59)-1)+0,"")</f>
        <v>3</v>
      </c>
      <c r="Y59" t="str">
        <f>SUBSTITUTE(RIGHT(result!C59,LEN(result!C59)-SEARCH("in",result!C59)-2),"Kecamatan ","")</f>
        <v>Umbulharjo</v>
      </c>
      <c r="Z59">
        <f>IFERROR(SUBSTITUTE(LEFT(result!F59,FIND(" /",result!F59)-1),"Price:$","")+0,"0")+0</f>
        <v>56</v>
      </c>
      <c r="AA59" s="3"/>
      <c r="AB59" s="7"/>
    </row>
    <row r="60" spans="1:28" x14ac:dyDescent="0.35">
      <c r="A60">
        <v>59</v>
      </c>
      <c r="B60" t="str">
        <f>LEFT(result!B60,FIND(" - ",result!B60)-1)</f>
        <v>Omah Yuwono Homestay</v>
      </c>
      <c r="C60" t="str">
        <f>LEFT(result!C60,FIND("in",result!C60)-1)</f>
        <v xml:space="preserve">Entire house </v>
      </c>
      <c r="D60">
        <f t="shared" si="1"/>
        <v>1</v>
      </c>
      <c r="E60">
        <f t="shared" si="1"/>
        <v>0</v>
      </c>
      <c r="F60">
        <f t="shared" si="4"/>
        <v>0</v>
      </c>
      <c r="G60">
        <f t="shared" si="4"/>
        <v>0</v>
      </c>
      <c r="H60">
        <f t="shared" si="4"/>
        <v>0</v>
      </c>
      <c r="I60">
        <f t="shared" si="4"/>
        <v>1</v>
      </c>
      <c r="J60">
        <f t="shared" si="4"/>
        <v>0</v>
      </c>
      <c r="K60">
        <f t="shared" si="4"/>
        <v>0</v>
      </c>
      <c r="L60">
        <f t="shared" si="4"/>
        <v>0</v>
      </c>
      <c r="M60">
        <f t="shared" si="4"/>
        <v>0</v>
      </c>
      <c r="N60">
        <f t="shared" si="4"/>
        <v>0</v>
      </c>
      <c r="O60">
        <f t="shared" si="4"/>
        <v>0</v>
      </c>
      <c r="P60">
        <f t="shared" si="4"/>
        <v>0</v>
      </c>
      <c r="Q60">
        <f t="shared" si="4"/>
        <v>0</v>
      </c>
      <c r="R60">
        <f>LEFT(result!D60,FIND(" ",result!D60))+0</f>
        <v>6</v>
      </c>
      <c r="S60">
        <f>IF(IFERROR(FIND(S$1,result!E60)&gt;0,"0")=TRUE,"1","0")+0</f>
        <v>1</v>
      </c>
      <c r="T60">
        <f>IF(IFERROR(FIND(T$1,result!E60)&gt;0,"0")=TRUE,"1","0")+0</f>
        <v>1</v>
      </c>
      <c r="U60">
        <f>IF(IFERROR(FIND(U$1,result!E60)&gt;0,"0")=TRUE,"1","0")+0</f>
        <v>1</v>
      </c>
      <c r="V60">
        <f>IF(IFERROR(FIND(V$1,result!E60)&gt;0,"0")=TRUE,"1","0")+0</f>
        <v>1</v>
      </c>
      <c r="W60">
        <f>IFERROR(SUBSTITUTE(LEFT(result!G60,FIND(" out",result!G60)-1),"Rating ","")+0,"")</f>
        <v>4.67</v>
      </c>
      <c r="X60">
        <f>IFERROR(LEFT(result!I60,FIND(" r",result!I60)-1)+0,"")</f>
        <v>6</v>
      </c>
      <c r="Y60" t="str">
        <f>SUBSTITUTE(RIGHT(result!C60,LEN(result!C60)-SEARCH("in",result!C60)-2),"Kecamatan ","")</f>
        <v>Mantrijeron</v>
      </c>
      <c r="Z60">
        <f>IFERROR(SUBSTITUTE(LEFT(result!F60,FIND(" /",result!F60)-1),"Price:$","")+0,"0")+0</f>
        <v>264</v>
      </c>
      <c r="AA60" s="3"/>
      <c r="AB60" s="7"/>
    </row>
    <row r="61" spans="1:28" x14ac:dyDescent="0.35">
      <c r="A61">
        <v>60</v>
      </c>
      <c r="B61" t="str">
        <f>LEFT(result!B61,FIND(" - ",result!B61)-1)</f>
        <v>Omah Leren</v>
      </c>
      <c r="C61" t="str">
        <f>LEFT(result!C61,FIND("in",result!C61)-1)</f>
        <v xml:space="preserve">Entire house </v>
      </c>
      <c r="D61">
        <f t="shared" si="1"/>
        <v>1</v>
      </c>
      <c r="E61">
        <f t="shared" si="1"/>
        <v>0</v>
      </c>
      <c r="F61">
        <f t="shared" ref="F61:Q66" si="5">IF(IFERROR(FIND(F$1,$C61)&gt;0,"0")=TRUE,"1","0")+0</f>
        <v>0</v>
      </c>
      <c r="G61">
        <f t="shared" si="5"/>
        <v>0</v>
      </c>
      <c r="H61">
        <f t="shared" si="5"/>
        <v>0</v>
      </c>
      <c r="I61">
        <f t="shared" si="5"/>
        <v>1</v>
      </c>
      <c r="J61">
        <f t="shared" si="5"/>
        <v>0</v>
      </c>
      <c r="K61">
        <f t="shared" si="5"/>
        <v>0</v>
      </c>
      <c r="L61">
        <f t="shared" si="5"/>
        <v>0</v>
      </c>
      <c r="M61">
        <f t="shared" si="5"/>
        <v>0</v>
      </c>
      <c r="N61">
        <f t="shared" si="5"/>
        <v>0</v>
      </c>
      <c r="O61">
        <f t="shared" si="5"/>
        <v>0</v>
      </c>
      <c r="P61">
        <f t="shared" si="5"/>
        <v>0</v>
      </c>
      <c r="Q61">
        <f t="shared" si="5"/>
        <v>0</v>
      </c>
      <c r="R61">
        <f>LEFT(result!D61,FIND(" ",result!D61))+0</f>
        <v>8</v>
      </c>
      <c r="S61">
        <f>IF(IFERROR(FIND(S$1,result!E61)&gt;0,"0")=TRUE,"1","0")+0</f>
        <v>1</v>
      </c>
      <c r="T61">
        <f>IF(IFERROR(FIND(T$1,result!E61)&gt;0,"0")=TRUE,"1","0")+0</f>
        <v>1</v>
      </c>
      <c r="U61">
        <f>IF(IFERROR(FIND(U$1,result!E61)&gt;0,"0")=TRUE,"1","0")+0</f>
        <v>1</v>
      </c>
      <c r="V61">
        <f>IF(IFERROR(FIND(V$1,result!E61)&gt;0,"0")=TRUE,"1","0")+0</f>
        <v>0</v>
      </c>
      <c r="W61" t="str">
        <f>IFERROR(SUBSTITUTE(LEFT(result!G61,FIND(" out",result!G61)-1),"Rating ","")+0,"")</f>
        <v/>
      </c>
      <c r="X61" t="str">
        <f>IFERROR(LEFT(result!I61,FIND(" r",result!I61)-1)+0,"")</f>
        <v/>
      </c>
      <c r="Y61" t="str">
        <f>SUBSTITUTE(RIGHT(result!C61,LEN(result!C61)-SEARCH("in",result!C61)-2),"Kecamatan ","")</f>
        <v>Umbulharjo</v>
      </c>
      <c r="Z61">
        <f>IFERROR(SUBSTITUTE(LEFT(result!F61,FIND(" /",result!F61)-1),"Price:$","")+0,"0")+0</f>
        <v>85</v>
      </c>
      <c r="AA61" s="3"/>
      <c r="AB61" s="7"/>
    </row>
    <row r="62" spans="1:28" x14ac:dyDescent="0.35">
      <c r="A62">
        <v>61</v>
      </c>
      <c r="B62" t="str">
        <f>LEFT(result!B62,FIND(" - ",result!B62)-1)</f>
        <v>VELVET HOMESTAY (AC &amp;free wifi) 15mnt ke malioboro</v>
      </c>
      <c r="C62" t="str">
        <f>LEFT(result!C62,FIND("in",result!C62)-1)</f>
        <v xml:space="preserve">Entire house </v>
      </c>
      <c r="D62">
        <f t="shared" si="1"/>
        <v>1</v>
      </c>
      <c r="E62">
        <f t="shared" si="1"/>
        <v>0</v>
      </c>
      <c r="F62">
        <f t="shared" si="5"/>
        <v>0</v>
      </c>
      <c r="G62">
        <f t="shared" si="5"/>
        <v>0</v>
      </c>
      <c r="H62">
        <f t="shared" si="5"/>
        <v>0</v>
      </c>
      <c r="I62">
        <f t="shared" si="5"/>
        <v>1</v>
      </c>
      <c r="J62">
        <f t="shared" si="5"/>
        <v>0</v>
      </c>
      <c r="K62">
        <f t="shared" si="5"/>
        <v>0</v>
      </c>
      <c r="L62">
        <f t="shared" si="5"/>
        <v>0</v>
      </c>
      <c r="M62">
        <f t="shared" si="5"/>
        <v>0</v>
      </c>
      <c r="N62">
        <f t="shared" si="5"/>
        <v>0</v>
      </c>
      <c r="O62">
        <f t="shared" si="5"/>
        <v>0</v>
      </c>
      <c r="P62">
        <f t="shared" si="5"/>
        <v>0</v>
      </c>
      <c r="Q62">
        <f t="shared" si="5"/>
        <v>0</v>
      </c>
      <c r="R62">
        <f>LEFT(result!D62,FIND(" ",result!D62))+0</f>
        <v>6</v>
      </c>
      <c r="S62">
        <f>IF(IFERROR(FIND(S$1,result!E62)&gt;0,"0")=TRUE,"1","0")+0</f>
        <v>1</v>
      </c>
      <c r="T62">
        <f>IF(IFERROR(FIND(T$1,result!E62)&gt;0,"0")=TRUE,"1","0")+0</f>
        <v>1</v>
      </c>
      <c r="U62">
        <f>IF(IFERROR(FIND(U$1,result!E62)&gt;0,"0")=TRUE,"1","0")+0</f>
        <v>1</v>
      </c>
      <c r="V62">
        <f>IF(IFERROR(FIND(V$1,result!E62)&gt;0,"0")=TRUE,"1","0")+0</f>
        <v>0</v>
      </c>
      <c r="W62">
        <f>IFERROR(SUBSTITUTE(LEFT(result!G62,FIND(" out",result!G62)-1),"Rating ","")+0,"")</f>
        <v>5</v>
      </c>
      <c r="X62">
        <f>IFERROR(LEFT(result!I62,FIND(" r",result!I62)-1)+0,"")</f>
        <v>9</v>
      </c>
      <c r="Y62" t="str">
        <f>SUBSTITUTE(RIGHT(result!C62,LEN(result!C62)-SEARCH("in",result!C62)-2),"Kecamatan ","")</f>
        <v>Mlati</v>
      </c>
      <c r="Z62">
        <f>IFERROR(SUBSTITUTE(LEFT(result!F62,FIND(" /",result!F62)-1),"Price:$","")+0,"0")+0</f>
        <v>106</v>
      </c>
      <c r="AA62" s="3"/>
      <c r="AB62" s="7"/>
    </row>
    <row r="63" spans="1:28" x14ac:dyDescent="0.35">
      <c r="A63">
        <v>62</v>
      </c>
      <c r="B63" t="str">
        <f>LEFT(result!B63,FIND(" - ",result!B63)-1)</f>
        <v>Yogya: Go local, go to Homestay Prio</v>
      </c>
      <c r="C63" t="str">
        <f>LEFT(result!C63,FIND("in",result!C63)-1)</f>
        <v xml:space="preserve">Entire house </v>
      </c>
      <c r="D63">
        <f t="shared" si="1"/>
        <v>1</v>
      </c>
      <c r="E63">
        <f t="shared" si="1"/>
        <v>0</v>
      </c>
      <c r="F63">
        <f t="shared" si="5"/>
        <v>0</v>
      </c>
      <c r="G63">
        <f t="shared" si="5"/>
        <v>0</v>
      </c>
      <c r="H63">
        <f t="shared" si="5"/>
        <v>0</v>
      </c>
      <c r="I63">
        <f t="shared" si="5"/>
        <v>1</v>
      </c>
      <c r="J63">
        <f t="shared" si="5"/>
        <v>0</v>
      </c>
      <c r="K63">
        <f t="shared" si="5"/>
        <v>0</v>
      </c>
      <c r="L63">
        <f t="shared" si="5"/>
        <v>0</v>
      </c>
      <c r="M63">
        <f t="shared" si="5"/>
        <v>0</v>
      </c>
      <c r="N63">
        <f t="shared" si="5"/>
        <v>0</v>
      </c>
      <c r="O63">
        <f t="shared" si="5"/>
        <v>0</v>
      </c>
      <c r="P63">
        <f t="shared" si="5"/>
        <v>0</v>
      </c>
      <c r="Q63">
        <f t="shared" si="5"/>
        <v>0</v>
      </c>
      <c r="R63">
        <f>LEFT(result!D63,FIND(" ",result!D63))+0</f>
        <v>5</v>
      </c>
      <c r="S63">
        <f>IF(IFERROR(FIND(S$1,result!E63)&gt;0,"0")=TRUE,"1","0")+0</f>
        <v>0</v>
      </c>
      <c r="T63">
        <f>IF(IFERROR(FIND(T$1,result!E63)&gt;0,"0")=TRUE,"1","0")+0</f>
        <v>1</v>
      </c>
      <c r="U63">
        <f>IF(IFERROR(FIND(U$1,result!E63)&gt;0,"0")=TRUE,"1","0")+0</f>
        <v>0</v>
      </c>
      <c r="V63">
        <f>IF(IFERROR(FIND(V$1,result!E63)&gt;0,"0")=TRUE,"1","0")+0</f>
        <v>0</v>
      </c>
      <c r="W63">
        <f>IFERROR(SUBSTITUTE(LEFT(result!G63,FIND(" out",result!G63)-1),"Rating ","")+0,"")</f>
        <v>4.5199999999999996</v>
      </c>
      <c r="X63">
        <f>IFERROR(LEFT(result!I63,FIND(" r",result!I63)-1)+0,"")</f>
        <v>21</v>
      </c>
      <c r="Y63" t="str">
        <f>SUBSTITUTE(RIGHT(result!C63,LEN(result!C63)-SEARCH("in",result!C63)-2),"Kecamatan ","")</f>
        <v>Sedayu</v>
      </c>
      <c r="Z63">
        <f>IFERROR(SUBSTITUTE(LEFT(result!F63,FIND(" /",result!F63)-1),"Price:$","")+0,"0")+0</f>
        <v>22</v>
      </c>
      <c r="AA63" s="3"/>
      <c r="AB63" s="7"/>
    </row>
    <row r="64" spans="1:28" x14ac:dyDescent="0.35">
      <c r="A64">
        <v>63</v>
      </c>
      <c r="B64" t="str">
        <f>LEFT(result!B64,FIND(" - ",result!B64)-1)</f>
        <v>Stylish House near HartonoMall Yogyakarta</v>
      </c>
      <c r="C64" t="str">
        <f>LEFT(result!C64,FIND("in",result!C64)-1)</f>
        <v xml:space="preserve">Entire house </v>
      </c>
      <c r="D64">
        <f t="shared" si="1"/>
        <v>1</v>
      </c>
      <c r="E64">
        <f t="shared" si="1"/>
        <v>0</v>
      </c>
      <c r="F64">
        <f t="shared" si="5"/>
        <v>0</v>
      </c>
      <c r="G64">
        <f t="shared" si="5"/>
        <v>0</v>
      </c>
      <c r="H64">
        <f t="shared" si="5"/>
        <v>0</v>
      </c>
      <c r="I64">
        <f t="shared" si="5"/>
        <v>1</v>
      </c>
      <c r="J64">
        <f t="shared" si="5"/>
        <v>0</v>
      </c>
      <c r="K64">
        <f t="shared" si="5"/>
        <v>0</v>
      </c>
      <c r="L64">
        <f t="shared" si="5"/>
        <v>0</v>
      </c>
      <c r="M64">
        <f t="shared" si="5"/>
        <v>0</v>
      </c>
      <c r="N64">
        <f t="shared" si="5"/>
        <v>0</v>
      </c>
      <c r="O64">
        <f t="shared" si="5"/>
        <v>0</v>
      </c>
      <c r="P64">
        <f t="shared" si="5"/>
        <v>0</v>
      </c>
      <c r="Q64">
        <f t="shared" si="5"/>
        <v>0</v>
      </c>
      <c r="R64">
        <f>LEFT(result!D64,FIND(" ",result!D64))+0</f>
        <v>6</v>
      </c>
      <c r="S64">
        <f>IF(IFERROR(FIND(S$1,result!E64)&gt;0,"0")=TRUE,"1","0")+0</f>
        <v>1</v>
      </c>
      <c r="T64">
        <f>IF(IFERROR(FIND(T$1,result!E64)&gt;0,"0")=TRUE,"1","0")+0</f>
        <v>1</v>
      </c>
      <c r="U64">
        <f>IF(IFERROR(FIND(U$1,result!E64)&gt;0,"0")=TRUE,"1","0")+0</f>
        <v>0</v>
      </c>
      <c r="V64">
        <f>IF(IFERROR(FIND(V$1,result!E64)&gt;0,"0")=TRUE,"1","0")+0</f>
        <v>0</v>
      </c>
      <c r="W64" t="str">
        <f>IFERROR(SUBSTITUTE(LEFT(result!G64,FIND(" out",result!G64)-1),"Rating ","")+0,"")</f>
        <v/>
      </c>
      <c r="X64" t="str">
        <f>IFERROR(LEFT(result!I64,FIND(" r",result!I64)-1)+0,"")</f>
        <v/>
      </c>
      <c r="Y64" t="str">
        <f>SUBSTITUTE(RIGHT(result!C64,LEN(result!C64)-SEARCH("in",result!C64)-2),"Kecamatan ","")</f>
        <v>Depok</v>
      </c>
      <c r="Z64">
        <f>IFERROR(SUBSTITUTE(LEFT(result!F64,FIND(" /",result!F64)-1),"Price:$","")+0,"0")+0</f>
        <v>0</v>
      </c>
      <c r="AA64" s="3"/>
      <c r="AB64" s="7"/>
    </row>
    <row r="65" spans="1:28" x14ac:dyDescent="0.35">
      <c r="A65">
        <v>64</v>
      </c>
      <c r="B65" t="str">
        <f>LEFT(result!B65,FIND(" - ",result!B65)-1)</f>
        <v>JOGLO Riverside</v>
      </c>
      <c r="C65" t="str">
        <f>LEFT(result!C65,FIND("in",result!C65)-1)</f>
        <v xml:space="preserve">Entire house </v>
      </c>
      <c r="D65">
        <f t="shared" si="1"/>
        <v>1</v>
      </c>
      <c r="E65">
        <f t="shared" si="1"/>
        <v>0</v>
      </c>
      <c r="F65">
        <f t="shared" si="5"/>
        <v>0</v>
      </c>
      <c r="G65">
        <f t="shared" si="5"/>
        <v>0</v>
      </c>
      <c r="H65">
        <f t="shared" si="5"/>
        <v>0</v>
      </c>
      <c r="I65">
        <f t="shared" si="5"/>
        <v>1</v>
      </c>
      <c r="J65">
        <f t="shared" si="5"/>
        <v>0</v>
      </c>
      <c r="K65">
        <f t="shared" si="5"/>
        <v>0</v>
      </c>
      <c r="L65">
        <f t="shared" si="5"/>
        <v>0</v>
      </c>
      <c r="M65">
        <f t="shared" si="5"/>
        <v>0</v>
      </c>
      <c r="N65">
        <f t="shared" si="5"/>
        <v>0</v>
      </c>
      <c r="O65">
        <f t="shared" si="5"/>
        <v>0</v>
      </c>
      <c r="P65">
        <f t="shared" si="5"/>
        <v>0</v>
      </c>
      <c r="Q65">
        <f t="shared" si="5"/>
        <v>0</v>
      </c>
      <c r="R65">
        <f>LEFT(result!D65,FIND(" ",result!D65))+0</f>
        <v>5</v>
      </c>
      <c r="S65">
        <f>IF(IFERROR(FIND(S$1,result!E65)&gt;0,"0")=TRUE,"1","0")+0</f>
        <v>0</v>
      </c>
      <c r="T65">
        <f>IF(IFERROR(FIND(T$1,result!E65)&gt;0,"0")=TRUE,"1","0")+0</f>
        <v>1</v>
      </c>
      <c r="U65">
        <f>IF(IFERROR(FIND(U$1,result!E65)&gt;0,"0")=TRUE,"1","0")+0</f>
        <v>1</v>
      </c>
      <c r="V65">
        <f>IF(IFERROR(FIND(V$1,result!E65)&gt;0,"0")=TRUE,"1","0")+0</f>
        <v>0</v>
      </c>
      <c r="W65" t="str">
        <f>IFERROR(SUBSTITUTE(LEFT(result!G65,FIND(" out",result!G65)-1),"Rating ","")+0,"")</f>
        <v/>
      </c>
      <c r="X65" t="str">
        <f>IFERROR(LEFT(result!I65,FIND(" r",result!I65)-1)+0,"")</f>
        <v/>
      </c>
      <c r="Y65" t="str">
        <f>SUBSTITUTE(RIGHT(result!C65,LEN(result!C65)-SEARCH("in",result!C65)-2),"Kecamatan ","")</f>
        <v>Sewon</v>
      </c>
      <c r="Z65">
        <f>IFERROR(SUBSTITUTE(LEFT(result!F65,FIND(" /",result!F65)-1),"Price:$","")+0,"0")+0</f>
        <v>62</v>
      </c>
      <c r="AA65" s="3"/>
      <c r="AB65" s="7"/>
    </row>
    <row r="66" spans="1:28" x14ac:dyDescent="0.35">
      <c r="A66">
        <v>65</v>
      </c>
      <c r="B66" t="str">
        <f>LEFT(result!B66,FIND(" - ",result!B66)-1)</f>
        <v>Apartment Mataram City 1606</v>
      </c>
      <c r="C66" t="str">
        <f>LEFT(result!C66,FIND("in",result!C66)-1)</f>
        <v xml:space="preserve">Entire apartment </v>
      </c>
      <c r="D66">
        <f t="shared" si="1"/>
        <v>1</v>
      </c>
      <c r="E66">
        <f t="shared" si="1"/>
        <v>0</v>
      </c>
      <c r="F66">
        <f t="shared" si="5"/>
        <v>0</v>
      </c>
      <c r="G66">
        <f t="shared" si="5"/>
        <v>0</v>
      </c>
      <c r="H66">
        <f t="shared" si="5"/>
        <v>0</v>
      </c>
      <c r="I66">
        <f t="shared" si="5"/>
        <v>0</v>
      </c>
      <c r="J66">
        <f t="shared" si="5"/>
        <v>0</v>
      </c>
      <c r="K66">
        <f t="shared" si="5"/>
        <v>0</v>
      </c>
      <c r="L66">
        <f t="shared" si="5"/>
        <v>0</v>
      </c>
      <c r="M66">
        <f t="shared" si="5"/>
        <v>0</v>
      </c>
      <c r="N66">
        <f t="shared" si="5"/>
        <v>1</v>
      </c>
      <c r="O66">
        <f t="shared" si="5"/>
        <v>0</v>
      </c>
      <c r="P66">
        <f t="shared" si="5"/>
        <v>0</v>
      </c>
      <c r="Q66">
        <f t="shared" si="5"/>
        <v>0</v>
      </c>
      <c r="R66">
        <f>LEFT(result!D66,FIND(" ",result!D66))+0</f>
        <v>5</v>
      </c>
      <c r="S66">
        <f>IF(IFERROR(FIND(S$1,result!E66)&gt;0,"0")=TRUE,"1","0")+0</f>
        <v>1</v>
      </c>
      <c r="T66">
        <f>IF(IFERROR(FIND(T$1,result!E66)&gt;0,"0")=TRUE,"1","0")+0</f>
        <v>0</v>
      </c>
      <c r="U66">
        <f>IF(IFERROR(FIND(U$1,result!E66)&gt;0,"0")=TRUE,"1","0")+0</f>
        <v>1</v>
      </c>
      <c r="V66">
        <f>IF(IFERROR(FIND(V$1,result!E66)&gt;0,"0")=TRUE,"1","0")+0</f>
        <v>1</v>
      </c>
      <c r="W66">
        <f>IFERROR(SUBSTITUTE(LEFT(result!G66,FIND(" out",result!G66)-1),"Rating ","")+0,"")</f>
        <v>3.83</v>
      </c>
      <c r="X66">
        <f>IFERROR(LEFT(result!I66,FIND(" r",result!I66)-1)+0,"")</f>
        <v>12</v>
      </c>
      <c r="Y66" t="str">
        <f>SUBSTITUTE(RIGHT(result!C66,LEN(result!C66)-SEARCH("in",result!C66)-2),"Kecamatan ","")</f>
        <v>Ngaglik</v>
      </c>
      <c r="Z66">
        <f>IFERROR(SUBSTITUTE(LEFT(result!F66,FIND(" /",result!F66)-1),"Price:$","")+0,"0")+0</f>
        <v>67</v>
      </c>
      <c r="AA66" s="3"/>
      <c r="AB66" s="7"/>
    </row>
    <row r="67" spans="1:28" x14ac:dyDescent="0.35">
      <c r="A67">
        <v>66</v>
      </c>
      <c r="B67" t="str">
        <f>LEFT(result!B67,FIND(" - ",result!B67)-1)</f>
        <v>Taka Homestay</v>
      </c>
      <c r="C67" t="str">
        <f>LEFT(result!C67,FIND("in",result!C67)-1)</f>
        <v xml:space="preserve">Entire house </v>
      </c>
      <c r="D67">
        <f t="shared" ref="D67:Q130" si="6">IF(IFERROR(FIND(D$1,$C67)&gt;0,"0")=TRUE,"1","0")+0</f>
        <v>1</v>
      </c>
      <c r="E67">
        <f t="shared" si="6"/>
        <v>0</v>
      </c>
      <c r="F67">
        <f t="shared" si="6"/>
        <v>0</v>
      </c>
      <c r="G67">
        <f t="shared" si="6"/>
        <v>0</v>
      </c>
      <c r="H67">
        <f t="shared" si="6"/>
        <v>0</v>
      </c>
      <c r="I67">
        <f t="shared" si="6"/>
        <v>1</v>
      </c>
      <c r="J67">
        <f t="shared" si="6"/>
        <v>0</v>
      </c>
      <c r="K67">
        <f t="shared" si="6"/>
        <v>0</v>
      </c>
      <c r="L67">
        <f t="shared" si="6"/>
        <v>0</v>
      </c>
      <c r="M67">
        <f t="shared" si="6"/>
        <v>0</v>
      </c>
      <c r="N67">
        <f t="shared" si="6"/>
        <v>0</v>
      </c>
      <c r="O67">
        <f t="shared" si="6"/>
        <v>0</v>
      </c>
      <c r="P67">
        <f t="shared" si="6"/>
        <v>0</v>
      </c>
      <c r="Q67">
        <f t="shared" si="6"/>
        <v>0</v>
      </c>
      <c r="R67">
        <f>LEFT(result!D67,FIND(" ",result!D67))+0</f>
        <v>5</v>
      </c>
      <c r="S67">
        <f>IF(IFERROR(FIND(S$1,result!E67)&gt;0,"0")=TRUE,"1","0")+0</f>
        <v>1</v>
      </c>
      <c r="T67">
        <f>IF(IFERROR(FIND(T$1,result!E67)&gt;0,"0")=TRUE,"1","0")+0</f>
        <v>0</v>
      </c>
      <c r="U67">
        <f>IF(IFERROR(FIND(U$1,result!E67)&gt;0,"0")=TRUE,"1","0")+0</f>
        <v>1</v>
      </c>
      <c r="V67">
        <f>IF(IFERROR(FIND(V$1,result!E67)&gt;0,"0")=TRUE,"1","0")+0</f>
        <v>0</v>
      </c>
      <c r="W67" t="str">
        <f>IFERROR(SUBSTITUTE(LEFT(result!G67,FIND(" out",result!G67)-1),"Rating ","")+0,"")</f>
        <v/>
      </c>
      <c r="X67" t="str">
        <f>IFERROR(LEFT(result!I67,FIND(" r",result!I67)-1)+0,"")</f>
        <v/>
      </c>
      <c r="Y67" t="str">
        <f>SUBSTITUTE(RIGHT(result!C67,LEN(result!C67)-SEARCH("in",result!C67)-2),"Kecamatan ","")</f>
        <v>Jetis</v>
      </c>
      <c r="Z67">
        <f>IFERROR(SUBSTITUTE(LEFT(result!F67,FIND(" /",result!F67)-1),"Price:$","")+0,"0")+0</f>
        <v>26</v>
      </c>
      <c r="AA67" s="3"/>
      <c r="AB67" s="7"/>
    </row>
    <row r="68" spans="1:28" x14ac:dyDescent="0.35">
      <c r="A68">
        <v>67</v>
      </c>
      <c r="B68" t="str">
        <f>LEFT(result!B68,FIND(" - ",result!B68)-1)</f>
        <v>Baby Pavillia</v>
      </c>
      <c r="C68" t="str">
        <f>LEFT(result!C68,FIND("in",result!C68)-1)</f>
        <v xml:space="preserve">Private room </v>
      </c>
      <c r="D68">
        <f t="shared" si="6"/>
        <v>0</v>
      </c>
      <c r="E68">
        <f t="shared" si="6"/>
        <v>1</v>
      </c>
      <c r="F68">
        <f t="shared" si="6"/>
        <v>0</v>
      </c>
      <c r="G68">
        <f t="shared" si="6"/>
        <v>0</v>
      </c>
      <c r="H68">
        <f t="shared" si="6"/>
        <v>0</v>
      </c>
      <c r="I68">
        <f t="shared" si="6"/>
        <v>0</v>
      </c>
      <c r="J68">
        <f t="shared" si="6"/>
        <v>0</v>
      </c>
      <c r="K68">
        <f t="shared" si="6"/>
        <v>0</v>
      </c>
      <c r="L68">
        <f t="shared" si="6"/>
        <v>1</v>
      </c>
      <c r="M68">
        <f t="shared" si="6"/>
        <v>0</v>
      </c>
      <c r="N68">
        <f t="shared" si="6"/>
        <v>0</v>
      </c>
      <c r="O68">
        <f t="shared" si="6"/>
        <v>0</v>
      </c>
      <c r="P68">
        <f t="shared" si="6"/>
        <v>0</v>
      </c>
      <c r="Q68">
        <f t="shared" si="6"/>
        <v>0</v>
      </c>
      <c r="R68">
        <f>LEFT(result!D68,FIND(" ",result!D68))+0</f>
        <v>6</v>
      </c>
      <c r="S68">
        <f>IF(IFERROR(FIND(S$1,result!E68)&gt;0,"0")=TRUE,"1","0")+0</f>
        <v>0</v>
      </c>
      <c r="T68">
        <f>IF(IFERROR(FIND(T$1,result!E68)&gt;0,"0")=TRUE,"1","0")+0</f>
        <v>1</v>
      </c>
      <c r="U68">
        <f>IF(IFERROR(FIND(U$1,result!E68)&gt;0,"0")=TRUE,"1","0")+0</f>
        <v>1</v>
      </c>
      <c r="V68">
        <f>IF(IFERROR(FIND(V$1,result!E68)&gt;0,"0")=TRUE,"1","0")+0</f>
        <v>0</v>
      </c>
      <c r="W68">
        <f>IFERROR(SUBSTITUTE(LEFT(result!G68,FIND(" out",result!G68)-1),"Rating ","")+0,"")</f>
        <v>4.33</v>
      </c>
      <c r="X68">
        <f>IFERROR(LEFT(result!I68,FIND(" r",result!I68)-1)+0,"")</f>
        <v>3</v>
      </c>
      <c r="Y68" t="str">
        <f>SUBSTITUTE(RIGHT(result!C68,LEN(result!C68)-SEARCH("in",result!C68)-2),"Kecamatan ","")</f>
        <v>Ngaglik</v>
      </c>
      <c r="Z68">
        <f>IFERROR(SUBSTITUTE(LEFT(result!F68,FIND(" /",result!F68)-1),"Price:$","")+0,"0")+0</f>
        <v>26</v>
      </c>
      <c r="AA68" s="3"/>
      <c r="AB68" s="7"/>
    </row>
    <row r="69" spans="1:28" x14ac:dyDescent="0.35">
      <c r="A69">
        <v>68</v>
      </c>
      <c r="B69" t="str">
        <f>LEFT(result!B69,FIND(" - ",result!B69)-1)</f>
        <v>The Sixth Room</v>
      </c>
      <c r="C69" t="str">
        <f>LEFT(result!C69,FIND("in",result!C69)-1)</f>
        <v xml:space="preserve">Entire apartment </v>
      </c>
      <c r="D69">
        <f t="shared" si="6"/>
        <v>1</v>
      </c>
      <c r="E69">
        <f t="shared" si="6"/>
        <v>0</v>
      </c>
      <c r="F69">
        <f t="shared" si="6"/>
        <v>0</v>
      </c>
      <c r="G69">
        <f t="shared" si="6"/>
        <v>0</v>
      </c>
      <c r="H69">
        <f t="shared" si="6"/>
        <v>0</v>
      </c>
      <c r="I69">
        <f t="shared" si="6"/>
        <v>0</v>
      </c>
      <c r="J69">
        <f t="shared" si="6"/>
        <v>0</v>
      </c>
      <c r="K69">
        <f t="shared" si="6"/>
        <v>0</v>
      </c>
      <c r="L69">
        <f t="shared" si="6"/>
        <v>0</v>
      </c>
      <c r="M69">
        <f t="shared" si="6"/>
        <v>0</v>
      </c>
      <c r="N69">
        <f t="shared" si="6"/>
        <v>1</v>
      </c>
      <c r="O69">
        <f t="shared" si="6"/>
        <v>0</v>
      </c>
      <c r="P69">
        <f t="shared" si="6"/>
        <v>0</v>
      </c>
      <c r="Q69">
        <f t="shared" si="6"/>
        <v>0</v>
      </c>
      <c r="R69">
        <f>LEFT(result!D69,FIND(" ",result!D69))+0</f>
        <v>6</v>
      </c>
      <c r="S69">
        <f>IF(IFERROR(FIND(S$1,result!E69)&gt;0,"0")=TRUE,"1","0")+0</f>
        <v>1</v>
      </c>
      <c r="T69">
        <f>IF(IFERROR(FIND(T$1,result!E69)&gt;0,"0")=TRUE,"1","0")+0</f>
        <v>1</v>
      </c>
      <c r="U69">
        <f>IF(IFERROR(FIND(U$1,result!E69)&gt;0,"0")=TRUE,"1","0")+0</f>
        <v>1</v>
      </c>
      <c r="V69">
        <f>IF(IFERROR(FIND(V$1,result!E69)&gt;0,"0")=TRUE,"1","0")+0</f>
        <v>1</v>
      </c>
      <c r="W69">
        <f>IFERROR(SUBSTITUTE(LEFT(result!G69,FIND(" out",result!G69)-1),"Rating ","")+0,"")</f>
        <v>4.83</v>
      </c>
      <c r="X69">
        <f>IFERROR(LEFT(result!I69,FIND(" r",result!I69)-1)+0,"")</f>
        <v>6</v>
      </c>
      <c r="Y69" t="str">
        <f>SUBSTITUTE(RIGHT(result!C69,LEN(result!C69)-SEARCH("in",result!C69)-2),"Kecamatan ","")</f>
        <v>Depok</v>
      </c>
      <c r="Z69">
        <f>IFERROR(SUBSTITUTE(LEFT(result!F69,FIND(" /",result!F69)-1),"Price:$","")+0,"0")+0</f>
        <v>106</v>
      </c>
      <c r="AA69" s="3"/>
      <c r="AB69" s="7"/>
    </row>
    <row r="70" spans="1:28" x14ac:dyDescent="0.35">
      <c r="A70">
        <v>69</v>
      </c>
      <c r="B70" t="str">
        <f>LEFT(result!B70,FIND(" - ",result!B70)-1)</f>
        <v>Stay @ Roten kaliurang villa</v>
      </c>
      <c r="C70" t="str">
        <f>LEFT(result!C70,FIND("in",result!C70)-1)</f>
        <v xml:space="preserve">Entire villa </v>
      </c>
      <c r="D70">
        <f t="shared" si="6"/>
        <v>1</v>
      </c>
      <c r="E70">
        <f t="shared" si="6"/>
        <v>0</v>
      </c>
      <c r="F70">
        <f t="shared" si="6"/>
        <v>0</v>
      </c>
      <c r="G70">
        <f t="shared" si="6"/>
        <v>0</v>
      </c>
      <c r="H70">
        <f t="shared" si="6"/>
        <v>0</v>
      </c>
      <c r="I70">
        <f t="shared" si="6"/>
        <v>0</v>
      </c>
      <c r="J70">
        <f t="shared" si="6"/>
        <v>0</v>
      </c>
      <c r="K70">
        <f t="shared" si="6"/>
        <v>1</v>
      </c>
      <c r="L70">
        <f t="shared" si="6"/>
        <v>0</v>
      </c>
      <c r="M70">
        <f t="shared" si="6"/>
        <v>0</v>
      </c>
      <c r="N70">
        <f t="shared" si="6"/>
        <v>0</v>
      </c>
      <c r="O70">
        <f t="shared" si="6"/>
        <v>0</v>
      </c>
      <c r="P70">
        <f t="shared" si="6"/>
        <v>0</v>
      </c>
      <c r="Q70">
        <f t="shared" si="6"/>
        <v>0</v>
      </c>
      <c r="R70">
        <f>LEFT(result!D70,FIND(" ",result!D70))+0</f>
        <v>10</v>
      </c>
      <c r="S70">
        <f>IF(IFERROR(FIND(S$1,result!E70)&gt;0,"0")=TRUE,"1","0")+0</f>
        <v>0</v>
      </c>
      <c r="T70">
        <f>IF(IFERROR(FIND(T$1,result!E70)&gt;0,"0")=TRUE,"1","0")+0</f>
        <v>0</v>
      </c>
      <c r="U70">
        <f>IF(IFERROR(FIND(U$1,result!E70)&gt;0,"0")=TRUE,"1","0")+0</f>
        <v>1</v>
      </c>
      <c r="V70">
        <f>IF(IFERROR(FIND(V$1,result!E70)&gt;0,"0")=TRUE,"1","0")+0</f>
        <v>0</v>
      </c>
      <c r="W70">
        <f>IFERROR(SUBSTITUTE(LEFT(result!G70,FIND(" out",result!G70)-1),"Rating ","")+0,"")</f>
        <v>4.67</v>
      </c>
      <c r="X70">
        <f>IFERROR(LEFT(result!I70,FIND(" r",result!I70)-1)+0,"")</f>
        <v>3</v>
      </c>
      <c r="Y70" t="str">
        <f>SUBSTITUTE(RIGHT(result!C70,LEN(result!C70)-SEARCH("in",result!C70)-2),"Kecamatan ","")</f>
        <v>Yogyakarta</v>
      </c>
      <c r="Z70">
        <f>IFERROR(SUBSTITUTE(LEFT(result!F70,FIND(" /",result!F70)-1),"Price:$","")+0,"0")+0</f>
        <v>247</v>
      </c>
      <c r="AA70" s="3"/>
      <c r="AB70" s="7"/>
    </row>
    <row r="71" spans="1:28" x14ac:dyDescent="0.35">
      <c r="A71">
        <v>70</v>
      </c>
      <c r="B71" t="str">
        <f>LEFT(result!B71,FIND(" - ",result!B71)-1)</f>
        <v>Omah Dhewe Baturetno near adisucipto's airport</v>
      </c>
      <c r="C71" t="str">
        <f>LEFT(result!C71,FIND("in",result!C71)-1)</f>
        <v xml:space="preserve">Entire townhouse </v>
      </c>
      <c r="D71">
        <f t="shared" si="6"/>
        <v>1</v>
      </c>
      <c r="E71">
        <f t="shared" si="6"/>
        <v>0</v>
      </c>
      <c r="F71">
        <f t="shared" si="6"/>
        <v>0</v>
      </c>
      <c r="G71">
        <f t="shared" si="6"/>
        <v>0</v>
      </c>
      <c r="H71">
        <f t="shared" si="6"/>
        <v>0</v>
      </c>
      <c r="I71">
        <f t="shared" si="6"/>
        <v>1</v>
      </c>
      <c r="J71">
        <f t="shared" si="6"/>
        <v>0</v>
      </c>
      <c r="K71">
        <f t="shared" si="6"/>
        <v>0</v>
      </c>
      <c r="L71">
        <f t="shared" si="6"/>
        <v>0</v>
      </c>
      <c r="M71">
        <f t="shared" si="6"/>
        <v>0</v>
      </c>
      <c r="N71">
        <f t="shared" si="6"/>
        <v>0</v>
      </c>
      <c r="O71">
        <f t="shared" si="6"/>
        <v>0</v>
      </c>
      <c r="P71">
        <f t="shared" si="6"/>
        <v>1</v>
      </c>
      <c r="Q71">
        <f t="shared" si="6"/>
        <v>0</v>
      </c>
      <c r="R71">
        <f>LEFT(result!D71,FIND(" ",result!D71))+0</f>
        <v>5</v>
      </c>
      <c r="S71">
        <f>IF(IFERROR(FIND(S$1,result!E71)&gt;0,"0")=TRUE,"1","0")+0</f>
        <v>1</v>
      </c>
      <c r="T71">
        <f>IF(IFERROR(FIND(T$1,result!E71)&gt;0,"0")=TRUE,"1","0")+0</f>
        <v>0</v>
      </c>
      <c r="U71">
        <f>IF(IFERROR(FIND(U$1,result!E71)&gt;0,"0")=TRUE,"1","0")+0</f>
        <v>1</v>
      </c>
      <c r="V71">
        <f>IF(IFERROR(FIND(V$1,result!E71)&gt;0,"0")=TRUE,"1","0")+0</f>
        <v>0</v>
      </c>
      <c r="W71">
        <f>IFERROR(SUBSTITUTE(LEFT(result!G71,FIND(" out",result!G71)-1),"Rating ","")+0,"")</f>
        <v>4.55</v>
      </c>
      <c r="X71">
        <f>IFERROR(LEFT(result!I71,FIND(" r",result!I71)-1)+0,"")</f>
        <v>11</v>
      </c>
      <c r="Y71" t="str">
        <f>SUBSTITUTE(RIGHT(result!C71,LEN(result!C71)-SEARCH("in",result!C71)-2),"Kecamatan ","")</f>
        <v>Banguntapan</v>
      </c>
      <c r="Z71">
        <f>IFERROR(SUBSTITUTE(LEFT(result!F71,FIND(" /",result!F71)-1),"Price:$","")+0,"0")+0</f>
        <v>53</v>
      </c>
      <c r="AA71" s="3"/>
      <c r="AB71" s="7"/>
    </row>
    <row r="72" spans="1:28" x14ac:dyDescent="0.35">
      <c r="A72">
        <v>71</v>
      </c>
      <c r="B72" t="str">
        <f>LEFT(result!B72,FIND(" - ",result!B72)-1)</f>
        <v>Alvino homestay 2</v>
      </c>
      <c r="C72" t="str">
        <f>LEFT(result!C72,FIND("in",result!C72)-1)</f>
        <v xml:space="preserve">Entire house </v>
      </c>
      <c r="D72">
        <f t="shared" si="6"/>
        <v>1</v>
      </c>
      <c r="E72">
        <f t="shared" si="6"/>
        <v>0</v>
      </c>
      <c r="F72">
        <f t="shared" si="6"/>
        <v>0</v>
      </c>
      <c r="G72">
        <f t="shared" si="6"/>
        <v>0</v>
      </c>
      <c r="H72">
        <f t="shared" si="6"/>
        <v>0</v>
      </c>
      <c r="I72">
        <f t="shared" si="6"/>
        <v>1</v>
      </c>
      <c r="J72">
        <f t="shared" si="6"/>
        <v>0</v>
      </c>
      <c r="K72">
        <f t="shared" si="6"/>
        <v>0</v>
      </c>
      <c r="L72">
        <f t="shared" si="6"/>
        <v>0</v>
      </c>
      <c r="M72">
        <f t="shared" si="6"/>
        <v>0</v>
      </c>
      <c r="N72">
        <f t="shared" si="6"/>
        <v>0</v>
      </c>
      <c r="O72">
        <f t="shared" si="6"/>
        <v>0</v>
      </c>
      <c r="P72">
        <f t="shared" si="6"/>
        <v>0</v>
      </c>
      <c r="Q72">
        <f t="shared" si="6"/>
        <v>0</v>
      </c>
      <c r="R72">
        <f>LEFT(result!D72,FIND(" ",result!D72))+0</f>
        <v>7</v>
      </c>
      <c r="S72">
        <f>IF(IFERROR(FIND(S$1,result!E72)&gt;0,"0")=TRUE,"1","0")+0</f>
        <v>1</v>
      </c>
      <c r="T72">
        <f>IF(IFERROR(FIND(T$1,result!E72)&gt;0,"0")=TRUE,"1","0")+0</f>
        <v>1</v>
      </c>
      <c r="U72">
        <f>IF(IFERROR(FIND(U$1,result!E72)&gt;0,"0")=TRUE,"1","0")+0</f>
        <v>1</v>
      </c>
      <c r="V72">
        <f>IF(IFERROR(FIND(V$1,result!E72)&gt;0,"0")=TRUE,"1","0")+0</f>
        <v>0</v>
      </c>
      <c r="W72">
        <f>IFERROR(SUBSTITUTE(LEFT(result!G72,FIND(" out",result!G72)-1),"Rating ","")+0,"")</f>
        <v>5</v>
      </c>
      <c r="X72">
        <f>IFERROR(LEFT(result!I72,FIND(" r",result!I72)-1)+0,"")</f>
        <v>3</v>
      </c>
      <c r="Y72" t="str">
        <f>SUBSTITUTE(RIGHT(result!C72,LEN(result!C72)-SEARCH("in",result!C72)-2),"Kecamatan ","")</f>
        <v>Depok Sub-District</v>
      </c>
      <c r="Z72">
        <f>IFERROR(SUBSTITUTE(LEFT(result!F72,FIND(" /",result!F72)-1),"Price:$","")+0,"0")+0</f>
        <v>42</v>
      </c>
      <c r="AA72" s="3"/>
      <c r="AB72" s="7"/>
    </row>
    <row r="73" spans="1:28" x14ac:dyDescent="0.35">
      <c r="A73">
        <v>72</v>
      </c>
      <c r="B73" t="str">
        <f>LEFT(result!B73,FIND(" - ",result!B73)-1)</f>
        <v>The Purwanggan 8</v>
      </c>
      <c r="C73" t="str">
        <f>LEFT(result!C73,FIND("in",result!C73)-1)</f>
        <v xml:space="preserve">Shared room </v>
      </c>
      <c r="D73">
        <f t="shared" si="6"/>
        <v>0</v>
      </c>
      <c r="E73">
        <f t="shared" si="6"/>
        <v>0</v>
      </c>
      <c r="F73">
        <f t="shared" si="6"/>
        <v>0</v>
      </c>
      <c r="G73">
        <f t="shared" si="6"/>
        <v>1</v>
      </c>
      <c r="H73">
        <f t="shared" si="6"/>
        <v>0</v>
      </c>
      <c r="I73">
        <f t="shared" si="6"/>
        <v>0</v>
      </c>
      <c r="J73">
        <f t="shared" si="6"/>
        <v>0</v>
      </c>
      <c r="K73">
        <f t="shared" si="6"/>
        <v>0</v>
      </c>
      <c r="L73">
        <f t="shared" si="6"/>
        <v>1</v>
      </c>
      <c r="M73">
        <f t="shared" si="6"/>
        <v>0</v>
      </c>
      <c r="N73">
        <f t="shared" si="6"/>
        <v>0</v>
      </c>
      <c r="O73">
        <f t="shared" si="6"/>
        <v>0</v>
      </c>
      <c r="P73">
        <f t="shared" si="6"/>
        <v>0</v>
      </c>
      <c r="Q73">
        <f t="shared" si="6"/>
        <v>0</v>
      </c>
      <c r="R73">
        <f>LEFT(result!D73,FIND(" ",result!D73))+0</f>
        <v>8</v>
      </c>
      <c r="S73">
        <f>IF(IFERROR(FIND(S$1,result!E73)&gt;0,"0")=TRUE,"1","0")+0</f>
        <v>1</v>
      </c>
      <c r="T73">
        <f>IF(IFERROR(FIND(T$1,result!E73)&gt;0,"0")=TRUE,"1","0")+0</f>
        <v>0</v>
      </c>
      <c r="U73">
        <f>IF(IFERROR(FIND(U$1,result!E73)&gt;0,"0")=TRUE,"1","0")+0</f>
        <v>1</v>
      </c>
      <c r="V73">
        <f>IF(IFERROR(FIND(V$1,result!E73)&gt;0,"0")=TRUE,"1","0")+0</f>
        <v>0</v>
      </c>
      <c r="W73">
        <f>IFERROR(SUBSTITUTE(LEFT(result!G73,FIND(" out",result!G73)-1),"Rating ","")+0,"")</f>
        <v>4.83</v>
      </c>
      <c r="X73">
        <f>IFERROR(LEFT(result!I73,FIND(" r",result!I73)-1)+0,"")</f>
        <v>24</v>
      </c>
      <c r="Y73" t="str">
        <f>SUBSTITUTE(RIGHT(result!C73,LEN(result!C73)-SEARCH("in",result!C73)-2),"Kecamatan ","")</f>
        <v>Pakualaman</v>
      </c>
      <c r="Z73">
        <f>IFERROR(SUBSTITUTE(LEFT(result!F73,FIND(" /",result!F73)-1),"Price:$","")+0,"0")+0</f>
        <v>50</v>
      </c>
      <c r="AA73" s="3"/>
      <c r="AB73" s="7"/>
    </row>
    <row r="74" spans="1:28" x14ac:dyDescent="0.35">
      <c r="A74">
        <v>73</v>
      </c>
      <c r="B74" t="str">
        <f>LEFT(result!B74,FIND(" - ",result!B74)-1)</f>
        <v>Gentong Homestay (dormitory unit)</v>
      </c>
      <c r="C74" t="str">
        <f>LEFT(result!C74,FIND("in",result!C74)-1)</f>
        <v xml:space="preserve">Shared room </v>
      </c>
      <c r="D74">
        <f t="shared" si="6"/>
        <v>0</v>
      </c>
      <c r="E74">
        <f t="shared" si="6"/>
        <v>0</v>
      </c>
      <c r="F74">
        <f t="shared" si="6"/>
        <v>0</v>
      </c>
      <c r="G74">
        <f t="shared" si="6"/>
        <v>1</v>
      </c>
      <c r="H74">
        <f t="shared" si="6"/>
        <v>0</v>
      </c>
      <c r="I74">
        <f t="shared" si="6"/>
        <v>0</v>
      </c>
      <c r="J74">
        <f t="shared" si="6"/>
        <v>0</v>
      </c>
      <c r="K74">
        <f t="shared" si="6"/>
        <v>0</v>
      </c>
      <c r="L74">
        <f t="shared" si="6"/>
        <v>1</v>
      </c>
      <c r="M74">
        <f t="shared" si="6"/>
        <v>0</v>
      </c>
      <c r="N74">
        <f t="shared" si="6"/>
        <v>0</v>
      </c>
      <c r="O74">
        <f t="shared" si="6"/>
        <v>0</v>
      </c>
      <c r="P74">
        <f t="shared" si="6"/>
        <v>0</v>
      </c>
      <c r="Q74">
        <f t="shared" si="6"/>
        <v>0</v>
      </c>
      <c r="R74">
        <f>LEFT(result!D74,FIND(" ",result!D74))+0</f>
        <v>6</v>
      </c>
      <c r="S74">
        <f>IF(IFERROR(FIND(S$1,result!E74)&gt;0,"0")=TRUE,"1","0")+0</f>
        <v>1</v>
      </c>
      <c r="T74">
        <f>IF(IFERROR(FIND(T$1,result!E74)&gt;0,"0")=TRUE,"1","0")+0</f>
        <v>1</v>
      </c>
      <c r="U74">
        <f>IF(IFERROR(FIND(U$1,result!E74)&gt;0,"0")=TRUE,"1","0")+0</f>
        <v>1</v>
      </c>
      <c r="V74">
        <f>IF(IFERROR(FIND(V$1,result!E74)&gt;0,"0")=TRUE,"1","0")+0</f>
        <v>0</v>
      </c>
      <c r="W74" t="str">
        <f>IFERROR(SUBSTITUTE(LEFT(result!G74,FIND(" out",result!G74)-1),"Rating ","")+0,"")</f>
        <v/>
      </c>
      <c r="X74" t="str">
        <f>IFERROR(LEFT(result!I74,FIND(" r",result!I74)-1)+0,"")</f>
        <v/>
      </c>
      <c r="Y74" t="str">
        <f>SUBSTITUTE(RIGHT(result!C74,LEN(result!C74)-SEARCH("in",result!C74)-2),"Kecamatan ","")</f>
        <v>Borobudur</v>
      </c>
      <c r="Z74">
        <f>IFERROR(SUBSTITUTE(LEFT(result!F74,FIND(" /",result!F74)-1),"Price:$","")+0,"0")+0</f>
        <v>0</v>
      </c>
      <c r="AA74" s="3"/>
      <c r="AB74" s="7"/>
    </row>
    <row r="75" spans="1:28" x14ac:dyDescent="0.35">
      <c r="A75">
        <v>74</v>
      </c>
      <c r="B75" t="str">
        <f>LEFT(result!B75,FIND(" - ",result!B75)-1)</f>
        <v>Ary's village backpackers</v>
      </c>
      <c r="C75" t="str">
        <f>LEFT(result!C75,FIND("in",result!C75)-1)</f>
        <v xml:space="preserve">Shared room </v>
      </c>
      <c r="D75">
        <f t="shared" si="6"/>
        <v>0</v>
      </c>
      <c r="E75">
        <f t="shared" si="6"/>
        <v>0</v>
      </c>
      <c r="F75">
        <f t="shared" si="6"/>
        <v>0</v>
      </c>
      <c r="G75">
        <f t="shared" si="6"/>
        <v>1</v>
      </c>
      <c r="H75">
        <f t="shared" si="6"/>
        <v>0</v>
      </c>
      <c r="I75">
        <f t="shared" si="6"/>
        <v>0</v>
      </c>
      <c r="J75">
        <f t="shared" si="6"/>
        <v>0</v>
      </c>
      <c r="K75">
        <f t="shared" si="6"/>
        <v>0</v>
      </c>
      <c r="L75">
        <f t="shared" si="6"/>
        <v>1</v>
      </c>
      <c r="M75">
        <f t="shared" si="6"/>
        <v>0</v>
      </c>
      <c r="N75">
        <f t="shared" si="6"/>
        <v>0</v>
      </c>
      <c r="O75">
        <f t="shared" si="6"/>
        <v>0</v>
      </c>
      <c r="P75">
        <f t="shared" si="6"/>
        <v>0</v>
      </c>
      <c r="Q75">
        <f t="shared" si="6"/>
        <v>0</v>
      </c>
      <c r="R75">
        <f>LEFT(result!D75,FIND(" ",result!D75))+0</f>
        <v>8</v>
      </c>
      <c r="S75">
        <f>IF(IFERROR(FIND(S$1,result!E75)&gt;0,"0")=TRUE,"1","0")+0</f>
        <v>1</v>
      </c>
      <c r="T75">
        <f>IF(IFERROR(FIND(T$1,result!E75)&gt;0,"0")=TRUE,"1","0")+0</f>
        <v>1</v>
      </c>
      <c r="U75">
        <f>IF(IFERROR(FIND(U$1,result!E75)&gt;0,"0")=TRUE,"1","0")+0</f>
        <v>1</v>
      </c>
      <c r="V75">
        <f>IF(IFERROR(FIND(V$1,result!E75)&gt;0,"0")=TRUE,"1","0")+0</f>
        <v>0</v>
      </c>
      <c r="W75" t="str">
        <f>IFERROR(SUBSTITUTE(LEFT(result!G75,FIND(" out",result!G75)-1),"Rating ","")+0,"")</f>
        <v/>
      </c>
      <c r="X75" t="str">
        <f>IFERROR(LEFT(result!I75,FIND(" r",result!I75)-1)+0,"")</f>
        <v/>
      </c>
      <c r="Y75" t="str">
        <f>SUBSTITUTE(RIGHT(result!C75,LEN(result!C75)-SEARCH("in",result!C75)-2),"Kecamatan ","")</f>
        <v>Sewon</v>
      </c>
      <c r="Z75">
        <f>IFERROR(SUBSTITUTE(LEFT(result!F75,FIND(" /",result!F75)-1),"Price:$","")+0,"0")+0</f>
        <v>46</v>
      </c>
      <c r="AA75" s="3"/>
      <c r="AB75" s="7"/>
    </row>
    <row r="76" spans="1:28" x14ac:dyDescent="0.35">
      <c r="A76">
        <v>75</v>
      </c>
      <c r="B76" t="str">
        <f>LEFT(result!B76,FIND(" - ",result!B76)-1)</f>
        <v>Oemah Ibu</v>
      </c>
      <c r="C76" t="str">
        <f>LEFT(result!C76,FIND("in",result!C76)-1)</f>
        <v xml:space="preserve">Entire house </v>
      </c>
      <c r="D76">
        <f t="shared" si="6"/>
        <v>1</v>
      </c>
      <c r="E76">
        <f t="shared" si="6"/>
        <v>0</v>
      </c>
      <c r="F76">
        <f t="shared" si="6"/>
        <v>0</v>
      </c>
      <c r="G76">
        <f t="shared" si="6"/>
        <v>0</v>
      </c>
      <c r="H76">
        <f t="shared" si="6"/>
        <v>0</v>
      </c>
      <c r="I76">
        <f t="shared" si="6"/>
        <v>1</v>
      </c>
      <c r="J76">
        <f t="shared" si="6"/>
        <v>0</v>
      </c>
      <c r="K76">
        <f t="shared" si="6"/>
        <v>0</v>
      </c>
      <c r="L76">
        <f t="shared" si="6"/>
        <v>0</v>
      </c>
      <c r="M76">
        <f t="shared" si="6"/>
        <v>0</v>
      </c>
      <c r="N76">
        <f t="shared" si="6"/>
        <v>0</v>
      </c>
      <c r="O76">
        <f t="shared" si="6"/>
        <v>0</v>
      </c>
      <c r="P76">
        <f t="shared" si="6"/>
        <v>0</v>
      </c>
      <c r="Q76">
        <f t="shared" si="6"/>
        <v>0</v>
      </c>
      <c r="R76">
        <f>LEFT(result!D76,FIND(" ",result!D76))+0</f>
        <v>5</v>
      </c>
      <c r="S76">
        <f>IF(IFERROR(FIND(S$1,result!E76)&gt;0,"0")=TRUE,"1","0")+0</f>
        <v>1</v>
      </c>
      <c r="T76">
        <f>IF(IFERROR(FIND(T$1,result!E76)&gt;0,"0")=TRUE,"1","0")+0</f>
        <v>0</v>
      </c>
      <c r="U76">
        <f>IF(IFERROR(FIND(U$1,result!E76)&gt;0,"0")=TRUE,"1","0")+0</f>
        <v>1</v>
      </c>
      <c r="V76">
        <f>IF(IFERROR(FIND(V$1,result!E76)&gt;0,"0")=TRUE,"1","0")+0</f>
        <v>0</v>
      </c>
      <c r="W76" t="str">
        <f>IFERROR(SUBSTITUTE(LEFT(result!G76,FIND(" out",result!G76)-1),"Rating ","")+0,"")</f>
        <v/>
      </c>
      <c r="X76" t="str">
        <f>IFERROR(LEFT(result!I76,FIND(" r",result!I76)-1)+0,"")</f>
        <v/>
      </c>
      <c r="Y76" t="str">
        <f>SUBSTITUTE(RIGHT(result!C76,LEN(result!C76)-SEARCH("in",result!C76)-2),"Kecamatan ","")</f>
        <v>Sewon</v>
      </c>
      <c r="Z76">
        <f>IFERROR(SUBSTITUTE(LEFT(result!F76,FIND(" /",result!F76)-1),"Price:$","")+0,"0")+0</f>
        <v>64</v>
      </c>
      <c r="AA76" s="3"/>
      <c r="AB76" s="7"/>
    </row>
    <row r="77" spans="1:28" x14ac:dyDescent="0.35">
      <c r="A77">
        <v>76</v>
      </c>
      <c r="B77" t="str">
        <f>LEFT(result!B77,FIND(" - ",result!B77)-1)</f>
        <v>Anna Homestay close to Prawirotaman</v>
      </c>
      <c r="C77" t="str">
        <f>LEFT(result!C77,FIND("in",result!C77)-1)</f>
        <v xml:space="preserve">Entire house </v>
      </c>
      <c r="D77">
        <f t="shared" si="6"/>
        <v>1</v>
      </c>
      <c r="E77">
        <f t="shared" si="6"/>
        <v>0</v>
      </c>
      <c r="F77">
        <f t="shared" si="6"/>
        <v>0</v>
      </c>
      <c r="G77">
        <f t="shared" si="6"/>
        <v>0</v>
      </c>
      <c r="H77">
        <f t="shared" si="6"/>
        <v>0</v>
      </c>
      <c r="I77">
        <f t="shared" si="6"/>
        <v>1</v>
      </c>
      <c r="J77">
        <f t="shared" si="6"/>
        <v>0</v>
      </c>
      <c r="K77">
        <f t="shared" si="6"/>
        <v>0</v>
      </c>
      <c r="L77">
        <f t="shared" si="6"/>
        <v>0</v>
      </c>
      <c r="M77">
        <f t="shared" ref="F77:Q92" si="7">IF(IFERROR(FIND(M$1,$C77)&gt;0,"0")=TRUE,"1","0")+0</f>
        <v>0</v>
      </c>
      <c r="N77">
        <f t="shared" si="7"/>
        <v>0</v>
      </c>
      <c r="O77">
        <f t="shared" si="7"/>
        <v>0</v>
      </c>
      <c r="P77">
        <f t="shared" si="7"/>
        <v>0</v>
      </c>
      <c r="Q77">
        <f t="shared" si="7"/>
        <v>0</v>
      </c>
      <c r="R77">
        <f>LEFT(result!D77,FIND(" ",result!D77))+0</f>
        <v>12</v>
      </c>
      <c r="S77">
        <f>IF(IFERROR(FIND(S$1,result!E77)&gt;0,"0")=TRUE,"1","0")+0</f>
        <v>1</v>
      </c>
      <c r="T77">
        <f>IF(IFERROR(FIND(T$1,result!E77)&gt;0,"0")=TRUE,"1","0")+0</f>
        <v>0</v>
      </c>
      <c r="U77">
        <f>IF(IFERROR(FIND(U$1,result!E77)&gt;0,"0")=TRUE,"1","0")+0</f>
        <v>1</v>
      </c>
      <c r="V77">
        <f>IF(IFERROR(FIND(V$1,result!E77)&gt;0,"0")=TRUE,"1","0")+0</f>
        <v>0</v>
      </c>
      <c r="W77">
        <f>IFERROR(SUBSTITUTE(LEFT(result!G77,FIND(" out",result!G77)-1),"Rating ","")+0,"")</f>
        <v>5</v>
      </c>
      <c r="X77">
        <f>IFERROR(LEFT(result!I77,FIND(" r",result!I77)-1)+0,"")</f>
        <v>11</v>
      </c>
      <c r="Y77" t="str">
        <f>SUBSTITUTE(RIGHT(result!C77,LEN(result!C77)-SEARCH("in",result!C77)-2),"Kecamatan ","")</f>
        <v>Kasihan</v>
      </c>
      <c r="Z77">
        <f>IFERROR(SUBSTITUTE(LEFT(result!F77,FIND(" /",result!F77)-1),"Price:$","")+0,"0")+0</f>
        <v>49</v>
      </c>
      <c r="AA77" s="3"/>
      <c r="AB77" s="7"/>
    </row>
    <row r="78" spans="1:28" x14ac:dyDescent="0.35">
      <c r="A78">
        <v>77</v>
      </c>
      <c r="B78" t="str">
        <f>LEFT(result!B78,FIND(" - ",result!B78)-1)</f>
        <v>Carrissa Guest House. Dalam kota di Jl Magelang</v>
      </c>
      <c r="C78" t="str">
        <f>LEFT(result!C78,FIND("in",result!C78)-1)</f>
        <v xml:space="preserve">Entire house </v>
      </c>
      <c r="D78">
        <f t="shared" si="6"/>
        <v>1</v>
      </c>
      <c r="E78">
        <f t="shared" si="6"/>
        <v>0</v>
      </c>
      <c r="F78">
        <f t="shared" si="7"/>
        <v>0</v>
      </c>
      <c r="G78">
        <f t="shared" si="7"/>
        <v>0</v>
      </c>
      <c r="H78">
        <f t="shared" si="7"/>
        <v>0</v>
      </c>
      <c r="I78">
        <f t="shared" si="7"/>
        <v>1</v>
      </c>
      <c r="J78">
        <f t="shared" si="7"/>
        <v>0</v>
      </c>
      <c r="K78">
        <f t="shared" si="7"/>
        <v>0</v>
      </c>
      <c r="L78">
        <f t="shared" si="7"/>
        <v>0</v>
      </c>
      <c r="M78">
        <f t="shared" si="7"/>
        <v>0</v>
      </c>
      <c r="N78">
        <f t="shared" si="7"/>
        <v>0</v>
      </c>
      <c r="O78">
        <f t="shared" si="7"/>
        <v>0</v>
      </c>
      <c r="P78">
        <f t="shared" si="7"/>
        <v>0</v>
      </c>
      <c r="Q78">
        <f t="shared" si="7"/>
        <v>0</v>
      </c>
      <c r="R78">
        <f>LEFT(result!D78,FIND(" ",result!D78))+0</f>
        <v>6</v>
      </c>
      <c r="S78">
        <f>IF(IFERROR(FIND(S$1,result!E78)&gt;0,"0")=TRUE,"1","0")+0</f>
        <v>1</v>
      </c>
      <c r="T78">
        <f>IF(IFERROR(FIND(T$1,result!E78)&gt;0,"0")=TRUE,"1","0")+0</f>
        <v>0</v>
      </c>
      <c r="U78">
        <f>IF(IFERROR(FIND(U$1,result!E78)&gt;0,"0")=TRUE,"1","0")+0</f>
        <v>1</v>
      </c>
      <c r="V78">
        <f>IF(IFERROR(FIND(V$1,result!E78)&gt;0,"0")=TRUE,"1","0")+0</f>
        <v>0</v>
      </c>
      <c r="W78">
        <f>IFERROR(SUBSTITUTE(LEFT(result!G78,FIND(" out",result!G78)-1),"Rating ","")+0,"")</f>
        <v>5</v>
      </c>
      <c r="X78">
        <f>IFERROR(LEFT(result!I78,FIND(" r",result!I78)-1)+0,"")</f>
        <v>5</v>
      </c>
      <c r="Y78" t="str">
        <f>SUBSTITUTE(RIGHT(result!C78,LEN(result!C78)-SEARCH("in",result!C78)-2),"Kecamatan ","")</f>
        <v>Mlati</v>
      </c>
      <c r="Z78">
        <f>IFERROR(SUBSTITUTE(LEFT(result!F78,FIND(" /",result!F78)-1),"Price:$","")+0,"0")+0</f>
        <v>53</v>
      </c>
      <c r="AA78" s="3"/>
      <c r="AB78" s="7"/>
    </row>
    <row r="79" spans="1:28" x14ac:dyDescent="0.35">
      <c r="A79">
        <v>78</v>
      </c>
      <c r="B79" t="str">
        <f>LEFT(result!B79,FIND(" - ",result!B79)-1)</f>
        <v>Homestay durian borobudur</v>
      </c>
      <c r="C79" t="str">
        <f>LEFT(result!C79,FIND("in",result!C79)-1)</f>
        <v xml:space="preserve">Private room </v>
      </c>
      <c r="D79">
        <f t="shared" si="6"/>
        <v>0</v>
      </c>
      <c r="E79">
        <f t="shared" si="6"/>
        <v>1</v>
      </c>
      <c r="F79">
        <f t="shared" si="7"/>
        <v>0</v>
      </c>
      <c r="G79">
        <f t="shared" si="7"/>
        <v>0</v>
      </c>
      <c r="H79">
        <f t="shared" si="7"/>
        <v>0</v>
      </c>
      <c r="I79">
        <f t="shared" si="7"/>
        <v>0</v>
      </c>
      <c r="J79">
        <f t="shared" si="7"/>
        <v>0</v>
      </c>
      <c r="K79">
        <f t="shared" si="7"/>
        <v>0</v>
      </c>
      <c r="L79">
        <f t="shared" si="7"/>
        <v>1</v>
      </c>
      <c r="M79">
        <f t="shared" si="7"/>
        <v>0</v>
      </c>
      <c r="N79">
        <f t="shared" si="7"/>
        <v>0</v>
      </c>
      <c r="O79">
        <f t="shared" si="7"/>
        <v>0</v>
      </c>
      <c r="P79">
        <f t="shared" si="7"/>
        <v>0</v>
      </c>
      <c r="Q79">
        <f t="shared" si="7"/>
        <v>0</v>
      </c>
      <c r="R79">
        <f>LEFT(result!D79,FIND(" ",result!D79))+0</f>
        <v>6</v>
      </c>
      <c r="S79">
        <f>IF(IFERROR(FIND(S$1,result!E79)&gt;0,"0")=TRUE,"1","0")+0</f>
        <v>1</v>
      </c>
      <c r="T79">
        <f>IF(IFERROR(FIND(T$1,result!E79)&gt;0,"0")=TRUE,"1","0")+0</f>
        <v>0</v>
      </c>
      <c r="U79">
        <f>IF(IFERROR(FIND(U$1,result!E79)&gt;0,"0")=TRUE,"1","0")+0</f>
        <v>1</v>
      </c>
      <c r="V79">
        <f>IF(IFERROR(FIND(V$1,result!E79)&gt;0,"0")=TRUE,"1","0")+0</f>
        <v>0</v>
      </c>
      <c r="W79" t="str">
        <f>IFERROR(SUBSTITUTE(LEFT(result!G79,FIND(" out",result!G79)-1),"Rating ","")+0,"")</f>
        <v/>
      </c>
      <c r="X79" t="str">
        <f>IFERROR(LEFT(result!I79,FIND(" r",result!I79)-1)+0,"")</f>
        <v/>
      </c>
      <c r="Y79" t="str">
        <f>SUBSTITUTE(RIGHT(result!C79,LEN(result!C79)-SEARCH("in",result!C79)-2),"Kecamatan ","")</f>
        <v>Borobudur</v>
      </c>
      <c r="Z79">
        <f>IFERROR(SUBSTITUTE(LEFT(result!F79,FIND(" /",result!F79)-1),"Price:$","")+0,"0")+0</f>
        <v>14</v>
      </c>
      <c r="AA79" s="3"/>
      <c r="AB79" s="7"/>
    </row>
    <row r="80" spans="1:28" x14ac:dyDescent="0.35">
      <c r="A80">
        <v>79</v>
      </c>
      <c r="B80" t="str">
        <f>LEFT(result!B80,FIND(" - ",result!B80)-1)</f>
        <v>Bagas Ayem Homestay</v>
      </c>
      <c r="C80" t="str">
        <f>LEFT(result!C80,FIND("in",result!C80)-1)</f>
        <v xml:space="preserve">Entire house </v>
      </c>
      <c r="D80">
        <f t="shared" si="6"/>
        <v>1</v>
      </c>
      <c r="E80">
        <f t="shared" si="6"/>
        <v>0</v>
      </c>
      <c r="F80">
        <f t="shared" si="7"/>
        <v>0</v>
      </c>
      <c r="G80">
        <f t="shared" si="7"/>
        <v>0</v>
      </c>
      <c r="H80">
        <f t="shared" si="7"/>
        <v>0</v>
      </c>
      <c r="I80">
        <f t="shared" si="7"/>
        <v>1</v>
      </c>
      <c r="J80">
        <f t="shared" si="7"/>
        <v>0</v>
      </c>
      <c r="K80">
        <f t="shared" si="7"/>
        <v>0</v>
      </c>
      <c r="L80">
        <f t="shared" si="7"/>
        <v>0</v>
      </c>
      <c r="M80">
        <f t="shared" si="7"/>
        <v>0</v>
      </c>
      <c r="N80">
        <f t="shared" si="7"/>
        <v>0</v>
      </c>
      <c r="O80">
        <f t="shared" si="7"/>
        <v>0</v>
      </c>
      <c r="P80">
        <f t="shared" si="7"/>
        <v>0</v>
      </c>
      <c r="Q80">
        <f t="shared" si="7"/>
        <v>0</v>
      </c>
      <c r="R80">
        <f>LEFT(result!D80,FIND(" ",result!D80))+0</f>
        <v>6</v>
      </c>
      <c r="S80">
        <f>IF(IFERROR(FIND(S$1,result!E80)&gt;0,"0")=TRUE,"1","0")+0</f>
        <v>0</v>
      </c>
      <c r="T80">
        <f>IF(IFERROR(FIND(T$1,result!E80)&gt;0,"0")=TRUE,"1","0")+0</f>
        <v>0</v>
      </c>
      <c r="U80">
        <f>IF(IFERROR(FIND(U$1,result!E80)&gt;0,"0")=TRUE,"1","0")+0</f>
        <v>1</v>
      </c>
      <c r="V80">
        <f>IF(IFERROR(FIND(V$1,result!E80)&gt;0,"0")=TRUE,"1","0")+0</f>
        <v>0</v>
      </c>
      <c r="W80" t="str">
        <f>IFERROR(SUBSTITUTE(LEFT(result!G80,FIND(" out",result!G80)-1),"Rating ","")+0,"")</f>
        <v/>
      </c>
      <c r="X80" t="str">
        <f>IFERROR(LEFT(result!I80,FIND(" r",result!I80)-1)+0,"")</f>
        <v/>
      </c>
      <c r="Y80" t="str">
        <f>SUBSTITUTE(RIGHT(result!C80,LEN(result!C80)-SEARCH("in",result!C80)-2),"Kecamatan ","")</f>
        <v>Ngaglik</v>
      </c>
      <c r="Z80">
        <f>IFERROR(SUBSTITUTE(LEFT(result!F80,FIND(" /",result!F80)-1),"Price:$","")+0,"0")+0</f>
        <v>27</v>
      </c>
      <c r="AA80" s="3"/>
      <c r="AB80" s="7"/>
    </row>
    <row r="81" spans="1:28" x14ac:dyDescent="0.35">
      <c r="A81">
        <v>80</v>
      </c>
      <c r="B81" t="str">
        <f>LEFT(result!B81,FIND(" - ",result!B81)-1)</f>
        <v>MIDALA Guesthause  #Entire House with 3BR</v>
      </c>
      <c r="C81" t="str">
        <f>LEFT(result!C81,FIND("in",result!C81)-1)</f>
        <v xml:space="preserve">Entire townhouse </v>
      </c>
      <c r="D81">
        <f t="shared" si="6"/>
        <v>1</v>
      </c>
      <c r="E81">
        <f t="shared" si="6"/>
        <v>0</v>
      </c>
      <c r="F81">
        <f t="shared" si="7"/>
        <v>0</v>
      </c>
      <c r="G81">
        <f t="shared" si="7"/>
        <v>0</v>
      </c>
      <c r="H81">
        <f t="shared" si="7"/>
        <v>0</v>
      </c>
      <c r="I81">
        <f t="shared" si="7"/>
        <v>1</v>
      </c>
      <c r="J81">
        <f t="shared" si="7"/>
        <v>0</v>
      </c>
      <c r="K81">
        <f t="shared" si="7"/>
        <v>0</v>
      </c>
      <c r="L81">
        <f t="shared" si="7"/>
        <v>0</v>
      </c>
      <c r="M81">
        <f t="shared" si="7"/>
        <v>0</v>
      </c>
      <c r="N81">
        <f t="shared" si="7"/>
        <v>0</v>
      </c>
      <c r="O81">
        <f t="shared" si="7"/>
        <v>0</v>
      </c>
      <c r="P81">
        <f t="shared" si="7"/>
        <v>1</v>
      </c>
      <c r="Q81">
        <f t="shared" si="7"/>
        <v>0</v>
      </c>
      <c r="R81">
        <f>LEFT(result!D81,FIND(" ",result!D81))+0</f>
        <v>6</v>
      </c>
      <c r="S81">
        <f>IF(IFERROR(FIND(S$1,result!E81)&gt;0,"0")=TRUE,"1","0")+0</f>
        <v>1</v>
      </c>
      <c r="T81">
        <f>IF(IFERROR(FIND(T$1,result!E81)&gt;0,"0")=TRUE,"1","0")+0</f>
        <v>1</v>
      </c>
      <c r="U81">
        <f>IF(IFERROR(FIND(U$1,result!E81)&gt;0,"0")=TRUE,"1","0")+0</f>
        <v>1</v>
      </c>
      <c r="V81">
        <f>IF(IFERROR(FIND(V$1,result!E81)&gt;0,"0")=TRUE,"1","0")+0</f>
        <v>1</v>
      </c>
      <c r="W81">
        <f>IFERROR(SUBSTITUTE(LEFT(result!G81,FIND(" out",result!G81)-1),"Rating ","")+0,"")</f>
        <v>4.43</v>
      </c>
      <c r="X81">
        <f>IFERROR(LEFT(result!I81,FIND(" r",result!I81)-1)+0,"")</f>
        <v>7</v>
      </c>
      <c r="Y81" t="str">
        <f>SUBSTITUTE(RIGHT(result!C81,LEN(result!C81)-SEARCH("in",result!C81)-2),"Kecamatan ","")</f>
        <v xml:space="preserve">sleman </v>
      </c>
      <c r="Z81">
        <f>IFERROR(SUBSTITUTE(LEFT(result!F81,FIND(" /",result!F81)-1),"Price:$","")+0,"0")+0</f>
        <v>82</v>
      </c>
      <c r="AA81" s="3"/>
      <c r="AB81" s="7"/>
    </row>
    <row r="82" spans="1:28" x14ac:dyDescent="0.35">
      <c r="A82">
        <v>81</v>
      </c>
      <c r="B82" t="str">
        <f>LEFT(result!B82,FIND(" - ",result!B82)-1)</f>
        <v>Awana Jogya</v>
      </c>
      <c r="C82" t="str">
        <f>LEFT(result!C82,FIND("in",result!C82)-1)</f>
        <v xml:space="preserve">Entire townhouse </v>
      </c>
      <c r="D82">
        <f t="shared" si="6"/>
        <v>1</v>
      </c>
      <c r="E82">
        <f t="shared" si="6"/>
        <v>0</v>
      </c>
      <c r="F82">
        <f t="shared" si="7"/>
        <v>0</v>
      </c>
      <c r="G82">
        <f t="shared" si="7"/>
        <v>0</v>
      </c>
      <c r="H82">
        <f t="shared" si="7"/>
        <v>0</v>
      </c>
      <c r="I82">
        <f t="shared" si="7"/>
        <v>1</v>
      </c>
      <c r="J82">
        <f t="shared" si="7"/>
        <v>0</v>
      </c>
      <c r="K82">
        <f t="shared" si="7"/>
        <v>0</v>
      </c>
      <c r="L82">
        <f t="shared" si="7"/>
        <v>0</v>
      </c>
      <c r="M82">
        <f t="shared" si="7"/>
        <v>0</v>
      </c>
      <c r="N82">
        <f t="shared" si="7"/>
        <v>0</v>
      </c>
      <c r="O82">
        <f t="shared" si="7"/>
        <v>0</v>
      </c>
      <c r="P82">
        <f t="shared" si="7"/>
        <v>1</v>
      </c>
      <c r="Q82">
        <f t="shared" si="7"/>
        <v>0</v>
      </c>
      <c r="R82">
        <f>LEFT(result!D82,FIND(" ",result!D82))+0</f>
        <v>10</v>
      </c>
      <c r="S82">
        <f>IF(IFERROR(FIND(S$1,result!E82)&gt;0,"0")=TRUE,"1","0")+0</f>
        <v>1</v>
      </c>
      <c r="T82">
        <f>IF(IFERROR(FIND(T$1,result!E82)&gt;0,"0")=TRUE,"1","0")+0</f>
        <v>1</v>
      </c>
      <c r="U82">
        <f>IF(IFERROR(FIND(U$1,result!E82)&gt;0,"0")=TRUE,"1","0")+0</f>
        <v>1</v>
      </c>
      <c r="V82">
        <f>IF(IFERROR(FIND(V$1,result!E82)&gt;0,"0")=TRUE,"1","0")+0</f>
        <v>0</v>
      </c>
      <c r="W82">
        <f>IFERROR(SUBSTITUTE(LEFT(result!G82,FIND(" out",result!G82)-1),"Rating ","")+0,"")</f>
        <v>4.8899999999999997</v>
      </c>
      <c r="X82">
        <f>IFERROR(LEFT(result!I82,FIND(" r",result!I82)-1)+0,"")</f>
        <v>9</v>
      </c>
      <c r="Y82" t="str">
        <f>SUBSTITUTE(RIGHT(result!C82,LEN(result!C82)-SEARCH("in",result!C82)-2),"Kecamatan ","")</f>
        <v>Mantrijeron</v>
      </c>
      <c r="Z82">
        <f>IFERROR(SUBSTITUTE(LEFT(result!F82,FIND(" /",result!F82)-1),"Price:$","")+0,"0")+0</f>
        <v>141</v>
      </c>
      <c r="AA82" s="3"/>
      <c r="AB82" s="7"/>
    </row>
    <row r="83" spans="1:28" x14ac:dyDescent="0.35">
      <c r="A83">
        <v>82</v>
      </c>
      <c r="B83" t="str">
        <f>LEFT(result!B83,FIND(" - ",result!B83)-1)</f>
        <v>Omah Dhewe Baturetno near adisucipto's airport</v>
      </c>
      <c r="C83" t="str">
        <f>LEFT(result!C83,FIND("in",result!C83)-1)</f>
        <v xml:space="preserve">Entire townhouse </v>
      </c>
      <c r="D83">
        <f t="shared" si="6"/>
        <v>1</v>
      </c>
      <c r="E83">
        <f t="shared" si="6"/>
        <v>0</v>
      </c>
      <c r="F83">
        <f t="shared" si="7"/>
        <v>0</v>
      </c>
      <c r="G83">
        <f t="shared" si="7"/>
        <v>0</v>
      </c>
      <c r="H83">
        <f t="shared" si="7"/>
        <v>0</v>
      </c>
      <c r="I83">
        <f t="shared" si="7"/>
        <v>1</v>
      </c>
      <c r="J83">
        <f t="shared" si="7"/>
        <v>0</v>
      </c>
      <c r="K83">
        <f t="shared" si="7"/>
        <v>0</v>
      </c>
      <c r="L83">
        <f t="shared" si="7"/>
        <v>0</v>
      </c>
      <c r="M83">
        <f t="shared" si="7"/>
        <v>0</v>
      </c>
      <c r="N83">
        <f t="shared" si="7"/>
        <v>0</v>
      </c>
      <c r="O83">
        <f t="shared" si="7"/>
        <v>0</v>
      </c>
      <c r="P83">
        <f t="shared" si="7"/>
        <v>1</v>
      </c>
      <c r="Q83">
        <f t="shared" si="7"/>
        <v>0</v>
      </c>
      <c r="R83">
        <f>LEFT(result!D83,FIND(" ",result!D83))+0</f>
        <v>5</v>
      </c>
      <c r="S83">
        <f>IF(IFERROR(FIND(S$1,result!E83)&gt;0,"0")=TRUE,"1","0")+0</f>
        <v>1</v>
      </c>
      <c r="T83">
        <f>IF(IFERROR(FIND(T$1,result!E83)&gt;0,"0")=TRUE,"1","0")+0</f>
        <v>0</v>
      </c>
      <c r="U83">
        <f>IF(IFERROR(FIND(U$1,result!E83)&gt;0,"0")=TRUE,"1","0")+0</f>
        <v>1</v>
      </c>
      <c r="V83">
        <f>IF(IFERROR(FIND(V$1,result!E83)&gt;0,"0")=TRUE,"1","0")+0</f>
        <v>0</v>
      </c>
      <c r="W83">
        <f>IFERROR(SUBSTITUTE(LEFT(result!G83,FIND(" out",result!G83)-1),"Rating ","")+0,"")</f>
        <v>4.55</v>
      </c>
      <c r="X83">
        <f>IFERROR(LEFT(result!I83,FIND(" r",result!I83)-1)+0,"")</f>
        <v>11</v>
      </c>
      <c r="Y83" t="str">
        <f>SUBSTITUTE(RIGHT(result!C83,LEN(result!C83)-SEARCH("in",result!C83)-2),"Kecamatan ","")</f>
        <v>Banguntapan</v>
      </c>
      <c r="Z83">
        <f>IFERROR(SUBSTITUTE(LEFT(result!F83,FIND(" /",result!F83)-1),"Price:$","")+0,"0")+0</f>
        <v>53</v>
      </c>
      <c r="AA83" s="3"/>
      <c r="AB83" s="7"/>
    </row>
    <row r="84" spans="1:28" x14ac:dyDescent="0.35">
      <c r="A84">
        <v>83</v>
      </c>
      <c r="B84" t="str">
        <f>LEFT(result!B84,FIND(" - ",result!B84)-1)</f>
        <v>Oemah Ibu</v>
      </c>
      <c r="C84" t="str">
        <f>LEFT(result!C84,FIND("in",result!C84)-1)</f>
        <v xml:space="preserve">Entire house </v>
      </c>
      <c r="D84">
        <f t="shared" si="6"/>
        <v>1</v>
      </c>
      <c r="E84">
        <f t="shared" si="6"/>
        <v>0</v>
      </c>
      <c r="F84">
        <f t="shared" si="7"/>
        <v>0</v>
      </c>
      <c r="G84">
        <f t="shared" si="7"/>
        <v>0</v>
      </c>
      <c r="H84">
        <f t="shared" si="7"/>
        <v>0</v>
      </c>
      <c r="I84">
        <f t="shared" si="7"/>
        <v>1</v>
      </c>
      <c r="J84">
        <f t="shared" si="7"/>
        <v>0</v>
      </c>
      <c r="K84">
        <f t="shared" si="7"/>
        <v>0</v>
      </c>
      <c r="L84">
        <f t="shared" si="7"/>
        <v>0</v>
      </c>
      <c r="M84">
        <f t="shared" si="7"/>
        <v>0</v>
      </c>
      <c r="N84">
        <f t="shared" si="7"/>
        <v>0</v>
      </c>
      <c r="O84">
        <f t="shared" si="7"/>
        <v>0</v>
      </c>
      <c r="P84">
        <f t="shared" si="7"/>
        <v>0</v>
      </c>
      <c r="Q84">
        <f t="shared" si="7"/>
        <v>0</v>
      </c>
      <c r="R84">
        <f>LEFT(result!D84,FIND(" ",result!D84))+0</f>
        <v>5</v>
      </c>
      <c r="S84">
        <f>IF(IFERROR(FIND(S$1,result!E84)&gt;0,"0")=TRUE,"1","0")+0</f>
        <v>1</v>
      </c>
      <c r="T84">
        <f>IF(IFERROR(FIND(T$1,result!E84)&gt;0,"0")=TRUE,"1","0")+0</f>
        <v>0</v>
      </c>
      <c r="U84">
        <f>IF(IFERROR(FIND(U$1,result!E84)&gt;0,"0")=TRUE,"1","0")+0</f>
        <v>1</v>
      </c>
      <c r="V84">
        <f>IF(IFERROR(FIND(V$1,result!E84)&gt;0,"0")=TRUE,"1","0")+0</f>
        <v>0</v>
      </c>
      <c r="W84" t="str">
        <f>IFERROR(SUBSTITUTE(LEFT(result!G84,FIND(" out",result!G84)-1),"Rating ","")+0,"")</f>
        <v/>
      </c>
      <c r="X84" t="str">
        <f>IFERROR(LEFT(result!I84,FIND(" r",result!I84)-1)+0,"")</f>
        <v/>
      </c>
      <c r="Y84" t="str">
        <f>SUBSTITUTE(RIGHT(result!C84,LEN(result!C84)-SEARCH("in",result!C84)-2),"Kecamatan ","")</f>
        <v>Sewon</v>
      </c>
      <c r="Z84">
        <f>IFERROR(SUBSTITUTE(LEFT(result!F84,FIND(" /",result!F84)-1),"Price:$","")+0,"0")+0</f>
        <v>64</v>
      </c>
      <c r="AA84" s="3"/>
      <c r="AB84" s="7"/>
    </row>
    <row r="85" spans="1:28" x14ac:dyDescent="0.35">
      <c r="A85">
        <v>84</v>
      </c>
      <c r="B85" t="str">
        <f>LEFT(result!B85,FIND(" - ",result!B85)-1)</f>
        <v>Homey Home in Jalan Kaliurang</v>
      </c>
      <c r="C85" t="str">
        <f>LEFT(result!C85,FIND("in",result!C85)-1)</f>
        <v xml:space="preserve">Entire house </v>
      </c>
      <c r="D85">
        <f t="shared" si="6"/>
        <v>1</v>
      </c>
      <c r="E85">
        <f t="shared" si="6"/>
        <v>0</v>
      </c>
      <c r="F85">
        <f t="shared" si="7"/>
        <v>0</v>
      </c>
      <c r="G85">
        <f t="shared" si="7"/>
        <v>0</v>
      </c>
      <c r="H85">
        <f t="shared" si="7"/>
        <v>0</v>
      </c>
      <c r="I85">
        <f t="shared" si="7"/>
        <v>1</v>
      </c>
      <c r="J85">
        <f t="shared" si="7"/>
        <v>0</v>
      </c>
      <c r="K85">
        <f t="shared" si="7"/>
        <v>0</v>
      </c>
      <c r="L85">
        <f t="shared" si="7"/>
        <v>0</v>
      </c>
      <c r="M85">
        <f t="shared" si="7"/>
        <v>0</v>
      </c>
      <c r="N85">
        <f t="shared" si="7"/>
        <v>0</v>
      </c>
      <c r="O85">
        <f t="shared" si="7"/>
        <v>0</v>
      </c>
      <c r="P85">
        <f t="shared" si="7"/>
        <v>0</v>
      </c>
      <c r="Q85">
        <f t="shared" si="7"/>
        <v>0</v>
      </c>
      <c r="R85">
        <f>LEFT(result!D85,FIND(" ",result!D85))+0</f>
        <v>8</v>
      </c>
      <c r="S85">
        <f>IF(IFERROR(FIND(S$1,result!E85)&gt;0,"0")=TRUE,"1","0")+0</f>
        <v>1</v>
      </c>
      <c r="T85">
        <f>IF(IFERROR(FIND(T$1,result!E85)&gt;0,"0")=TRUE,"1","0")+0</f>
        <v>0</v>
      </c>
      <c r="U85">
        <f>IF(IFERROR(FIND(U$1,result!E85)&gt;0,"0")=TRUE,"1","0")+0</f>
        <v>1</v>
      </c>
      <c r="V85">
        <f>IF(IFERROR(FIND(V$1,result!E85)&gt;0,"0")=TRUE,"1","0")+0</f>
        <v>0</v>
      </c>
      <c r="W85" t="str">
        <f>IFERROR(SUBSTITUTE(LEFT(result!G85,FIND(" out",result!G85)-1),"Rating ","")+0,"")</f>
        <v/>
      </c>
      <c r="X85" t="str">
        <f>IFERROR(LEFT(result!I85,FIND(" r",result!I85)-1)+0,"")</f>
        <v/>
      </c>
      <c r="Y85" t="str">
        <f>SUBSTITUTE(RIGHT(result!C85,LEN(result!C85)-SEARCH("in",result!C85)-2),"Kecamatan ","")</f>
        <v>Ngaglik</v>
      </c>
      <c r="Z85">
        <f>IFERROR(SUBSTITUTE(LEFT(result!F85,FIND(" /",result!F85)-1),"Price:$","")+0,"0")+0</f>
        <v>59</v>
      </c>
      <c r="AA85" s="3"/>
      <c r="AB85" s="7"/>
    </row>
    <row r="86" spans="1:28" x14ac:dyDescent="0.35">
      <c r="A86">
        <v>85</v>
      </c>
      <c r="B86" t="str">
        <f>LEFT(result!B86,FIND(" - ",result!B86)-1)</f>
        <v>Arunika Villa Feels like Home</v>
      </c>
      <c r="C86" t="str">
        <f>LEFT(result!C86,FIND("in",result!C86)-1)</f>
        <v xml:space="preserve">Entire villa </v>
      </c>
      <c r="D86">
        <f t="shared" si="6"/>
        <v>1</v>
      </c>
      <c r="E86">
        <f t="shared" si="6"/>
        <v>0</v>
      </c>
      <c r="F86">
        <f t="shared" si="7"/>
        <v>0</v>
      </c>
      <c r="G86">
        <f t="shared" si="7"/>
        <v>0</v>
      </c>
      <c r="H86">
        <f t="shared" si="7"/>
        <v>0</v>
      </c>
      <c r="I86">
        <f t="shared" si="7"/>
        <v>0</v>
      </c>
      <c r="J86">
        <f t="shared" si="7"/>
        <v>0</v>
      </c>
      <c r="K86">
        <f t="shared" si="7"/>
        <v>1</v>
      </c>
      <c r="L86">
        <f t="shared" si="7"/>
        <v>0</v>
      </c>
      <c r="M86">
        <f t="shared" si="7"/>
        <v>0</v>
      </c>
      <c r="N86">
        <f t="shared" si="7"/>
        <v>0</v>
      </c>
      <c r="O86">
        <f t="shared" si="7"/>
        <v>0</v>
      </c>
      <c r="P86">
        <f t="shared" si="7"/>
        <v>0</v>
      </c>
      <c r="Q86">
        <f t="shared" si="7"/>
        <v>0</v>
      </c>
      <c r="R86">
        <f>LEFT(result!D86,FIND(" ",result!D86))+0</f>
        <v>8</v>
      </c>
      <c r="S86">
        <f>IF(IFERROR(FIND(S$1,result!E86)&gt;0,"0")=TRUE,"1","0")+0</f>
        <v>0</v>
      </c>
      <c r="T86">
        <f>IF(IFERROR(FIND(T$1,result!E86)&gt;0,"0")=TRUE,"1","0")+0</f>
        <v>0</v>
      </c>
      <c r="U86">
        <f>IF(IFERROR(FIND(U$1,result!E86)&gt;0,"0")=TRUE,"1","0")+0</f>
        <v>1</v>
      </c>
      <c r="V86">
        <f>IF(IFERROR(FIND(V$1,result!E86)&gt;0,"0")=TRUE,"1","0")+0</f>
        <v>0</v>
      </c>
      <c r="W86" t="str">
        <f>IFERROR(SUBSTITUTE(LEFT(result!G86,FIND(" out",result!G86)-1),"Rating ","")+0,"")</f>
        <v/>
      </c>
      <c r="X86" t="str">
        <f>IFERROR(LEFT(result!I86,FIND(" r",result!I86)-1)+0,"")</f>
        <v/>
      </c>
      <c r="Y86" t="str">
        <f>SUBSTITUTE(RIGHT(result!C86,LEN(result!C86)-SEARCH("in",result!C86)-2),"Kecamatan ","")</f>
        <v>Pakem</v>
      </c>
      <c r="Z86">
        <f>IFERROR(SUBSTITUTE(LEFT(result!F86,FIND(" /",result!F86)-1),"Price:$","")+0,"0")+0</f>
        <v>107</v>
      </c>
      <c r="AA86" s="3"/>
      <c r="AB86" s="7"/>
    </row>
    <row r="87" spans="1:28" x14ac:dyDescent="0.35">
      <c r="A87">
        <v>86</v>
      </c>
      <c r="B87" t="str">
        <f>LEFT(result!B87,FIND(" - ",result!B87)-1)</f>
        <v>Darmawan Villa , hunian bersama keluarga besar</v>
      </c>
      <c r="C87" t="str">
        <f>LEFT(result!C87,FIND("in",result!C87)-1)</f>
        <v xml:space="preserve">Entire villa </v>
      </c>
      <c r="D87">
        <f t="shared" si="6"/>
        <v>1</v>
      </c>
      <c r="E87">
        <f t="shared" si="6"/>
        <v>0</v>
      </c>
      <c r="F87">
        <f t="shared" si="7"/>
        <v>0</v>
      </c>
      <c r="G87">
        <f t="shared" si="7"/>
        <v>0</v>
      </c>
      <c r="H87">
        <f t="shared" si="7"/>
        <v>0</v>
      </c>
      <c r="I87">
        <f t="shared" si="7"/>
        <v>0</v>
      </c>
      <c r="J87">
        <f t="shared" si="7"/>
        <v>0</v>
      </c>
      <c r="K87">
        <f t="shared" si="7"/>
        <v>1</v>
      </c>
      <c r="L87">
        <f t="shared" si="7"/>
        <v>0</v>
      </c>
      <c r="M87">
        <f t="shared" si="7"/>
        <v>0</v>
      </c>
      <c r="N87">
        <f t="shared" si="7"/>
        <v>0</v>
      </c>
      <c r="O87">
        <f t="shared" si="7"/>
        <v>0</v>
      </c>
      <c r="P87">
        <f t="shared" si="7"/>
        <v>0</v>
      </c>
      <c r="Q87">
        <f t="shared" si="7"/>
        <v>0</v>
      </c>
      <c r="R87">
        <f>LEFT(result!D87,FIND(" ",result!D87))+0</f>
        <v>15</v>
      </c>
      <c r="S87">
        <f>IF(IFERROR(FIND(S$1,result!E87)&gt;0,"0")=TRUE,"1","0")+0</f>
        <v>0</v>
      </c>
      <c r="T87">
        <f>IF(IFERROR(FIND(T$1,result!E87)&gt;0,"0")=TRUE,"1","0")+0</f>
        <v>0</v>
      </c>
      <c r="U87">
        <f>IF(IFERROR(FIND(U$1,result!E87)&gt;0,"0")=TRUE,"1","0")+0</f>
        <v>1</v>
      </c>
      <c r="V87">
        <f>IF(IFERROR(FIND(V$1,result!E87)&gt;0,"0")=TRUE,"1","0")+0</f>
        <v>0</v>
      </c>
      <c r="W87" t="str">
        <f>IFERROR(SUBSTITUTE(LEFT(result!G87,FIND(" out",result!G87)-1),"Rating ","")+0,"")</f>
        <v/>
      </c>
      <c r="X87" t="str">
        <f>IFERROR(LEFT(result!I87,FIND(" r",result!I87)-1)+0,"")</f>
        <v/>
      </c>
      <c r="Y87" t="str">
        <f>SUBSTITUTE(RIGHT(result!C87,LEN(result!C87)-SEARCH("in",result!C87)-2),"Kecamatan ","")</f>
        <v>Pakem</v>
      </c>
      <c r="Z87">
        <f>IFERROR(SUBSTITUTE(LEFT(result!F87,FIND(" /",result!F87)-1),"Price:$","")+0,"0")+0</f>
        <v>176</v>
      </c>
      <c r="AA87" s="3"/>
      <c r="AB87" s="7"/>
    </row>
    <row r="88" spans="1:28" x14ac:dyDescent="0.35">
      <c r="A88">
        <v>87</v>
      </c>
      <c r="B88" t="str">
        <f>LEFT(result!B88,FIND(" - ",result!B88)-1)</f>
        <v>Ndalem PR3 Kulon Yogyakarta Guest House</v>
      </c>
      <c r="C88" t="str">
        <f>LEFT(result!C88,FIND("in",result!C88)-1)</f>
        <v xml:space="preserve">Entire house </v>
      </c>
      <c r="D88">
        <f t="shared" si="6"/>
        <v>1</v>
      </c>
      <c r="E88">
        <f t="shared" si="6"/>
        <v>0</v>
      </c>
      <c r="F88">
        <f t="shared" si="7"/>
        <v>0</v>
      </c>
      <c r="G88">
        <f t="shared" si="7"/>
        <v>0</v>
      </c>
      <c r="H88">
        <f t="shared" si="7"/>
        <v>0</v>
      </c>
      <c r="I88">
        <f t="shared" si="7"/>
        <v>1</v>
      </c>
      <c r="J88">
        <f t="shared" si="7"/>
        <v>0</v>
      </c>
      <c r="K88">
        <f t="shared" si="7"/>
        <v>0</v>
      </c>
      <c r="L88">
        <f t="shared" si="7"/>
        <v>0</v>
      </c>
      <c r="M88">
        <f t="shared" si="7"/>
        <v>0</v>
      </c>
      <c r="N88">
        <f t="shared" si="7"/>
        <v>0</v>
      </c>
      <c r="O88">
        <f t="shared" si="7"/>
        <v>0</v>
      </c>
      <c r="P88">
        <f t="shared" si="7"/>
        <v>0</v>
      </c>
      <c r="Q88">
        <f t="shared" si="7"/>
        <v>0</v>
      </c>
      <c r="R88">
        <f>LEFT(result!D88,FIND(" ",result!D88))+0</f>
        <v>6</v>
      </c>
      <c r="S88">
        <f>IF(IFERROR(FIND(S$1,result!E88)&gt;0,"0")=TRUE,"1","0")+0</f>
        <v>1</v>
      </c>
      <c r="T88">
        <f>IF(IFERROR(FIND(T$1,result!E88)&gt;0,"0")=TRUE,"1","0")+0</f>
        <v>1</v>
      </c>
      <c r="U88">
        <f>IF(IFERROR(FIND(U$1,result!E88)&gt;0,"0")=TRUE,"1","0")+0</f>
        <v>1</v>
      </c>
      <c r="V88">
        <f>IF(IFERROR(FIND(V$1,result!E88)&gt;0,"0")=TRUE,"1","0")+0</f>
        <v>0</v>
      </c>
      <c r="W88" t="str">
        <f>IFERROR(SUBSTITUTE(LEFT(result!G88,FIND(" out",result!G88)-1),"Rating ","")+0,"")</f>
        <v/>
      </c>
      <c r="X88" t="str">
        <f>IFERROR(LEFT(result!I88,FIND(" r",result!I88)-1)+0,"")</f>
        <v/>
      </c>
      <c r="Y88" t="str">
        <f>SUBSTITUTE(RIGHT(result!C88,LEN(result!C88)-SEARCH("in",result!C88)-2),"Kecamatan ","")</f>
        <v>Tegalrejo</v>
      </c>
      <c r="Z88">
        <f>IFERROR(SUBSTITUTE(LEFT(result!F88,FIND(" /",result!F88)-1),"Price:$","")+0,"0")+0</f>
        <v>106</v>
      </c>
      <c r="AA88" s="3"/>
      <c r="AB88" s="7"/>
    </row>
    <row r="89" spans="1:28" x14ac:dyDescent="0.35">
      <c r="A89">
        <v>88</v>
      </c>
      <c r="B89" t="str">
        <f>LEFT(result!B89,FIND(" - ",result!B89)-1)</f>
        <v>Second Home 5 Near Pusat Kota</v>
      </c>
      <c r="C89" t="str">
        <f>LEFT(result!C89,FIND("in",result!C89)-1)</f>
        <v xml:space="preserve">Entire house </v>
      </c>
      <c r="D89">
        <f t="shared" si="6"/>
        <v>1</v>
      </c>
      <c r="E89">
        <f t="shared" si="6"/>
        <v>0</v>
      </c>
      <c r="F89">
        <f t="shared" si="7"/>
        <v>0</v>
      </c>
      <c r="G89">
        <f t="shared" si="7"/>
        <v>0</v>
      </c>
      <c r="H89">
        <f t="shared" si="7"/>
        <v>0</v>
      </c>
      <c r="I89">
        <f t="shared" si="7"/>
        <v>1</v>
      </c>
      <c r="J89">
        <f t="shared" si="7"/>
        <v>0</v>
      </c>
      <c r="K89">
        <f t="shared" si="7"/>
        <v>0</v>
      </c>
      <c r="L89">
        <f t="shared" si="7"/>
        <v>0</v>
      </c>
      <c r="M89">
        <f t="shared" si="7"/>
        <v>0</v>
      </c>
      <c r="N89">
        <f t="shared" si="7"/>
        <v>0</v>
      </c>
      <c r="O89">
        <f t="shared" si="7"/>
        <v>0</v>
      </c>
      <c r="P89">
        <f t="shared" si="7"/>
        <v>0</v>
      </c>
      <c r="Q89">
        <f t="shared" si="7"/>
        <v>0</v>
      </c>
      <c r="R89">
        <f>LEFT(result!D89,FIND(" ",result!D89))+0</f>
        <v>8</v>
      </c>
      <c r="S89">
        <f>IF(IFERROR(FIND(S$1,result!E89)&gt;0,"0")=TRUE,"1","0")+0</f>
        <v>1</v>
      </c>
      <c r="T89">
        <f>IF(IFERROR(FIND(T$1,result!E89)&gt;0,"0")=TRUE,"1","0")+0</f>
        <v>1</v>
      </c>
      <c r="U89">
        <f>IF(IFERROR(FIND(U$1,result!E89)&gt;0,"0")=TRUE,"1","0")+0</f>
        <v>1</v>
      </c>
      <c r="V89">
        <f>IF(IFERROR(FIND(V$1,result!E89)&gt;0,"0")=TRUE,"1","0")+0</f>
        <v>0</v>
      </c>
      <c r="W89" t="str">
        <f>IFERROR(SUBSTITUTE(LEFT(result!G89,FIND(" out",result!G89)-1),"Rating ","")+0,"")</f>
        <v/>
      </c>
      <c r="X89" t="str">
        <f>IFERROR(LEFT(result!I89,FIND(" r",result!I89)-1)+0,"")</f>
        <v/>
      </c>
      <c r="Y89" t="str">
        <f>SUBSTITUTE(RIGHT(result!C89,LEN(result!C89)-SEARCH("in",result!C89)-2),"Kecamatan ","")</f>
        <v>Sewon</v>
      </c>
      <c r="Z89">
        <f>IFERROR(SUBSTITUTE(LEFT(result!F89,FIND(" /",result!F89)-1),"Price:$","")+0,"0")+0</f>
        <v>64</v>
      </c>
      <c r="AA89" s="3"/>
      <c r="AB89" s="7"/>
    </row>
    <row r="90" spans="1:28" x14ac:dyDescent="0.35">
      <c r="A90">
        <v>89</v>
      </c>
      <c r="B90" t="str">
        <f>LEFT(result!B90,FIND(" - ",result!B90)-1)</f>
        <v>Homestay Anugrah Borobudur (Premium)</v>
      </c>
      <c r="C90" t="str">
        <f>LEFT(result!C90,FIND("in",result!C90)-1)</f>
        <v xml:space="preserve">Entire cottage </v>
      </c>
      <c r="D90">
        <f t="shared" si="6"/>
        <v>1</v>
      </c>
      <c r="E90">
        <f t="shared" si="6"/>
        <v>0</v>
      </c>
      <c r="F90">
        <f t="shared" si="7"/>
        <v>0</v>
      </c>
      <c r="G90">
        <f t="shared" si="7"/>
        <v>0</v>
      </c>
      <c r="H90">
        <f t="shared" si="7"/>
        <v>0</v>
      </c>
      <c r="I90">
        <f t="shared" si="7"/>
        <v>0</v>
      </c>
      <c r="J90">
        <f t="shared" si="7"/>
        <v>0</v>
      </c>
      <c r="K90">
        <f t="shared" si="7"/>
        <v>0</v>
      </c>
      <c r="L90">
        <f t="shared" si="7"/>
        <v>0</v>
      </c>
      <c r="M90">
        <f t="shared" si="7"/>
        <v>0</v>
      </c>
      <c r="N90">
        <f t="shared" si="7"/>
        <v>0</v>
      </c>
      <c r="O90">
        <f t="shared" si="7"/>
        <v>0</v>
      </c>
      <c r="P90">
        <f t="shared" si="7"/>
        <v>0</v>
      </c>
      <c r="Q90">
        <f t="shared" si="7"/>
        <v>1</v>
      </c>
      <c r="R90">
        <f>LEFT(result!D90,FIND(" ",result!D90))+0</f>
        <v>6</v>
      </c>
      <c r="S90">
        <f>IF(IFERROR(FIND(S$1,result!E90)&gt;0,"0")=TRUE,"1","0")+0</f>
        <v>1</v>
      </c>
      <c r="T90">
        <f>IF(IFERROR(FIND(T$1,result!E90)&gt;0,"0")=TRUE,"1","0")+0</f>
        <v>1</v>
      </c>
      <c r="U90">
        <f>IF(IFERROR(FIND(U$1,result!E90)&gt;0,"0")=TRUE,"1","0")+0</f>
        <v>0</v>
      </c>
      <c r="V90">
        <f>IF(IFERROR(FIND(V$1,result!E90)&gt;0,"0")=TRUE,"1","0")+0</f>
        <v>0</v>
      </c>
      <c r="W90" t="str">
        <f>IFERROR(SUBSTITUTE(LEFT(result!G90,FIND(" out",result!G90)-1),"Rating ","")+0,"")</f>
        <v/>
      </c>
      <c r="X90" t="str">
        <f>IFERROR(LEFT(result!I90,FIND(" r",result!I90)-1)+0,"")</f>
        <v/>
      </c>
      <c r="Y90" t="str">
        <f>SUBSTITUTE(RIGHT(result!C90,LEN(result!C90)-SEARCH("in",result!C90)-2),"Kecamatan ","")</f>
        <v>Borobudur</v>
      </c>
      <c r="Z90">
        <f>IFERROR(SUBSTITUTE(LEFT(result!F90,FIND(" /",result!F90)-1),"Price:$","")+0,"0")+0</f>
        <v>0</v>
      </c>
      <c r="AA90" s="3"/>
      <c r="AB90" s="7"/>
    </row>
    <row r="91" spans="1:28" x14ac:dyDescent="0.35">
      <c r="A91">
        <v>90</v>
      </c>
      <c r="B91" t="str">
        <f>LEFT(result!B91,FIND(" - ",result!B91)-1)</f>
        <v>Omah nDeso Sanggrahan Asri &amp; Alami</v>
      </c>
      <c r="C91" t="str">
        <f>LEFT(result!C91,FIND("in",result!C91)-1)</f>
        <v xml:space="preserve">Entire house </v>
      </c>
      <c r="D91">
        <f t="shared" si="6"/>
        <v>1</v>
      </c>
      <c r="E91">
        <f t="shared" si="6"/>
        <v>0</v>
      </c>
      <c r="F91">
        <f t="shared" si="7"/>
        <v>0</v>
      </c>
      <c r="G91">
        <f t="shared" si="7"/>
        <v>0</v>
      </c>
      <c r="H91">
        <f t="shared" si="7"/>
        <v>0</v>
      </c>
      <c r="I91">
        <f t="shared" si="7"/>
        <v>1</v>
      </c>
      <c r="J91">
        <f t="shared" si="7"/>
        <v>0</v>
      </c>
      <c r="K91">
        <f t="shared" si="7"/>
        <v>0</v>
      </c>
      <c r="L91">
        <f t="shared" si="7"/>
        <v>0</v>
      </c>
      <c r="M91">
        <f t="shared" si="7"/>
        <v>0</v>
      </c>
      <c r="N91">
        <f t="shared" si="7"/>
        <v>0</v>
      </c>
      <c r="O91">
        <f t="shared" si="7"/>
        <v>0</v>
      </c>
      <c r="P91">
        <f t="shared" si="7"/>
        <v>0</v>
      </c>
      <c r="Q91">
        <f t="shared" si="7"/>
        <v>0</v>
      </c>
      <c r="R91">
        <f>LEFT(result!D91,FIND(" ",result!D91))+0</f>
        <v>6</v>
      </c>
      <c r="S91">
        <f>IF(IFERROR(FIND(S$1,result!E91)&gt;0,"0")=TRUE,"1","0")+0</f>
        <v>1</v>
      </c>
      <c r="T91">
        <f>IF(IFERROR(FIND(T$1,result!E91)&gt;0,"0")=TRUE,"1","0")+0</f>
        <v>0</v>
      </c>
      <c r="U91">
        <f>IF(IFERROR(FIND(U$1,result!E91)&gt;0,"0")=TRUE,"1","0")+0</f>
        <v>1</v>
      </c>
      <c r="V91">
        <f>IF(IFERROR(FIND(V$1,result!E91)&gt;0,"0")=TRUE,"1","0")+0</f>
        <v>0</v>
      </c>
      <c r="W91">
        <f>IFERROR(SUBSTITUTE(LEFT(result!G91,FIND(" out",result!G91)-1),"Rating ","")+0,"")</f>
        <v>5</v>
      </c>
      <c r="X91">
        <f>IFERROR(LEFT(result!I91,FIND(" r",result!I91)-1)+0,"")</f>
        <v>3</v>
      </c>
      <c r="Y91" t="str">
        <f>SUBSTITUTE(RIGHT(result!C91,LEN(result!C91)-SEARCH("in",result!C91)-2),"Kecamatan ","")</f>
        <v>Depok</v>
      </c>
      <c r="Z91">
        <f>IFERROR(SUBSTITUTE(LEFT(result!F91,FIND(" /",result!F91)-1),"Price:$","")+0,"0")+0</f>
        <v>71</v>
      </c>
      <c r="AA91" s="3"/>
      <c r="AB91" s="7"/>
    </row>
    <row r="92" spans="1:28" x14ac:dyDescent="0.35">
      <c r="A92">
        <v>91</v>
      </c>
      <c r="B92" t="str">
        <f>LEFT(result!B92,FIND(" - ",result!B92)-1)</f>
        <v>Nalcha homestay 2</v>
      </c>
      <c r="C92" t="str">
        <f>LEFT(result!C92,FIND("in",result!C92)-1)</f>
        <v xml:space="preserve">Entire house </v>
      </c>
      <c r="D92">
        <f t="shared" si="6"/>
        <v>1</v>
      </c>
      <c r="E92">
        <f t="shared" si="6"/>
        <v>0</v>
      </c>
      <c r="F92">
        <f t="shared" si="7"/>
        <v>0</v>
      </c>
      <c r="G92">
        <f t="shared" si="7"/>
        <v>0</v>
      </c>
      <c r="H92">
        <f t="shared" si="7"/>
        <v>0</v>
      </c>
      <c r="I92">
        <f t="shared" si="7"/>
        <v>1</v>
      </c>
      <c r="J92">
        <f t="shared" si="7"/>
        <v>0</v>
      </c>
      <c r="K92">
        <f t="shared" si="7"/>
        <v>0</v>
      </c>
      <c r="L92">
        <f t="shared" si="7"/>
        <v>0</v>
      </c>
      <c r="M92">
        <f t="shared" si="7"/>
        <v>0</v>
      </c>
      <c r="N92">
        <f t="shared" si="7"/>
        <v>0</v>
      </c>
      <c r="O92">
        <f t="shared" si="7"/>
        <v>0</v>
      </c>
      <c r="P92">
        <f t="shared" si="7"/>
        <v>0</v>
      </c>
      <c r="Q92">
        <f t="shared" si="7"/>
        <v>0</v>
      </c>
      <c r="R92">
        <f>LEFT(result!D92,FIND(" ",result!D92))+0</f>
        <v>7</v>
      </c>
      <c r="S92">
        <f>IF(IFERROR(FIND(S$1,result!E92)&gt;0,"0")=TRUE,"1","0")+0</f>
        <v>1</v>
      </c>
      <c r="T92">
        <f>IF(IFERROR(FIND(T$1,result!E92)&gt;0,"0")=TRUE,"1","0")+0</f>
        <v>0</v>
      </c>
      <c r="U92">
        <f>IF(IFERROR(FIND(U$1,result!E92)&gt;0,"0")=TRUE,"1","0")+0</f>
        <v>1</v>
      </c>
      <c r="V92">
        <f>IF(IFERROR(FIND(V$1,result!E92)&gt;0,"0")=TRUE,"1","0")+0</f>
        <v>0</v>
      </c>
      <c r="W92" t="str">
        <f>IFERROR(SUBSTITUTE(LEFT(result!G92,FIND(" out",result!G92)-1),"Rating ","")+0,"")</f>
        <v/>
      </c>
      <c r="X92" t="str">
        <f>IFERROR(LEFT(result!I92,FIND(" r",result!I92)-1)+0,"")</f>
        <v/>
      </c>
      <c r="Y92" t="str">
        <f>SUBSTITUTE(RIGHT(result!C92,LEN(result!C92)-SEARCH("in",result!C92)-2),"Kecamatan ","")</f>
        <v>Ngaglik</v>
      </c>
      <c r="Z92">
        <f>IFERROR(SUBSTITUTE(LEFT(result!F92,FIND(" /",result!F92)-1),"Price:$","")+0,"0")+0</f>
        <v>56</v>
      </c>
      <c r="AA92" s="3"/>
      <c r="AB92" s="7"/>
    </row>
    <row r="93" spans="1:28" x14ac:dyDescent="0.35">
      <c r="A93">
        <v>92</v>
      </c>
      <c r="B93" t="str">
        <f>LEFT(result!B93,FIND(" - ",result!B93)-1)</f>
        <v>Second Home 9 Palagan</v>
      </c>
      <c r="C93" t="str">
        <f>LEFT(result!C93,FIND("in",result!C93)-1)</f>
        <v xml:space="preserve">Entire house </v>
      </c>
      <c r="D93">
        <f t="shared" si="6"/>
        <v>1</v>
      </c>
      <c r="E93">
        <f t="shared" si="6"/>
        <v>0</v>
      </c>
      <c r="F93">
        <f t="shared" ref="F93:Q108" si="8">IF(IFERROR(FIND(F$1,$C93)&gt;0,"0")=TRUE,"1","0")+0</f>
        <v>0</v>
      </c>
      <c r="G93">
        <f t="shared" si="8"/>
        <v>0</v>
      </c>
      <c r="H93">
        <f t="shared" si="8"/>
        <v>0</v>
      </c>
      <c r="I93">
        <f t="shared" si="8"/>
        <v>1</v>
      </c>
      <c r="J93">
        <f t="shared" si="8"/>
        <v>0</v>
      </c>
      <c r="K93">
        <f t="shared" si="8"/>
        <v>0</v>
      </c>
      <c r="L93">
        <f t="shared" si="8"/>
        <v>0</v>
      </c>
      <c r="M93">
        <f t="shared" si="8"/>
        <v>0</v>
      </c>
      <c r="N93">
        <f t="shared" si="8"/>
        <v>0</v>
      </c>
      <c r="O93">
        <f t="shared" si="8"/>
        <v>0</v>
      </c>
      <c r="P93">
        <f t="shared" si="8"/>
        <v>0</v>
      </c>
      <c r="Q93">
        <f t="shared" si="8"/>
        <v>0</v>
      </c>
      <c r="R93">
        <f>LEFT(result!D93,FIND(" ",result!D93))+0</f>
        <v>8</v>
      </c>
      <c r="S93">
        <f>IF(IFERROR(FIND(S$1,result!E93)&gt;0,"0")=TRUE,"1","0")+0</f>
        <v>1</v>
      </c>
      <c r="T93">
        <f>IF(IFERROR(FIND(T$1,result!E93)&gt;0,"0")=TRUE,"1","0")+0</f>
        <v>1</v>
      </c>
      <c r="U93">
        <f>IF(IFERROR(FIND(U$1,result!E93)&gt;0,"0")=TRUE,"1","0")+0</f>
        <v>1</v>
      </c>
      <c r="V93">
        <f>IF(IFERROR(FIND(V$1,result!E93)&gt;0,"0")=TRUE,"1","0")+0</f>
        <v>0</v>
      </c>
      <c r="W93" t="str">
        <f>IFERROR(SUBSTITUTE(LEFT(result!G93,FIND(" out",result!G93)-1),"Rating ","")+0,"")</f>
        <v/>
      </c>
      <c r="X93" t="str">
        <f>IFERROR(LEFT(result!I93,FIND(" r",result!I93)-1)+0,"")</f>
        <v/>
      </c>
      <c r="Y93" t="str">
        <f>SUBSTITUTE(RIGHT(result!C93,LEN(result!C93)-SEARCH("in",result!C93)-2),"Kecamatan ","")</f>
        <v>Ngaglik</v>
      </c>
      <c r="Z93">
        <f>IFERROR(SUBSTITUTE(LEFT(result!F93,FIND(" /",result!F93)-1),"Price:$","")+0,"0")+0</f>
        <v>74</v>
      </c>
      <c r="AA93" s="3"/>
      <c r="AB93" s="7"/>
    </row>
    <row r="94" spans="1:28" x14ac:dyDescent="0.35">
      <c r="A94">
        <v>93</v>
      </c>
      <c r="B94" t="str">
        <f>LEFT(result!B94,FIND(" - ",result!B94)-1)</f>
        <v>Limasan Candi Gebang</v>
      </c>
      <c r="C94" t="str">
        <f>LEFT(result!C94,FIND("in",result!C94)-1)</f>
        <v xml:space="preserve">Entire house </v>
      </c>
      <c r="D94">
        <f t="shared" si="6"/>
        <v>1</v>
      </c>
      <c r="E94">
        <f t="shared" si="6"/>
        <v>0</v>
      </c>
      <c r="F94">
        <f t="shared" si="8"/>
        <v>0</v>
      </c>
      <c r="G94">
        <f t="shared" si="8"/>
        <v>0</v>
      </c>
      <c r="H94">
        <f t="shared" si="8"/>
        <v>0</v>
      </c>
      <c r="I94">
        <f t="shared" si="8"/>
        <v>1</v>
      </c>
      <c r="J94">
        <f t="shared" si="8"/>
        <v>0</v>
      </c>
      <c r="K94">
        <f t="shared" si="8"/>
        <v>0</v>
      </c>
      <c r="L94">
        <f t="shared" si="8"/>
        <v>0</v>
      </c>
      <c r="M94">
        <f t="shared" si="8"/>
        <v>0</v>
      </c>
      <c r="N94">
        <f t="shared" si="8"/>
        <v>0</v>
      </c>
      <c r="O94">
        <f t="shared" si="8"/>
        <v>0</v>
      </c>
      <c r="P94">
        <f t="shared" si="8"/>
        <v>0</v>
      </c>
      <c r="Q94">
        <f t="shared" si="8"/>
        <v>0</v>
      </c>
      <c r="R94">
        <f>LEFT(result!D94,FIND(" ",result!D94))+0</f>
        <v>10</v>
      </c>
      <c r="S94">
        <f>IF(IFERROR(FIND(S$1,result!E94)&gt;0,"0")=TRUE,"1","0")+0</f>
        <v>0</v>
      </c>
      <c r="T94">
        <f>IF(IFERROR(FIND(T$1,result!E94)&gt;0,"0")=TRUE,"1","0")+0</f>
        <v>1</v>
      </c>
      <c r="U94">
        <f>IF(IFERROR(FIND(U$1,result!E94)&gt;0,"0")=TRUE,"1","0")+0</f>
        <v>0</v>
      </c>
      <c r="V94">
        <f>IF(IFERROR(FIND(V$1,result!E94)&gt;0,"0")=TRUE,"1","0")+0</f>
        <v>0</v>
      </c>
      <c r="W94">
        <f>IFERROR(SUBSTITUTE(LEFT(result!G94,FIND(" out",result!G94)-1),"Rating ","")+0,"")</f>
        <v>5</v>
      </c>
      <c r="X94">
        <f>IFERROR(LEFT(result!I94,FIND(" r",result!I94)-1)+0,"")</f>
        <v>6</v>
      </c>
      <c r="Y94" t="str">
        <f>SUBSTITUTE(RIGHT(result!C94,LEN(result!C94)-SEARCH("in",result!C94)-2),"Kecamatan ","")</f>
        <v>Ngemplak</v>
      </c>
      <c r="Z94">
        <f>IFERROR(SUBSTITUTE(LEFT(result!F94,FIND(" /",result!F94)-1),"Price:$","")+0,"0")+0</f>
        <v>78</v>
      </c>
      <c r="AA94" s="3"/>
      <c r="AB94" s="7"/>
    </row>
    <row r="95" spans="1:28" x14ac:dyDescent="0.35">
      <c r="A95">
        <v>94</v>
      </c>
      <c r="B95" t="str">
        <f>LEFT(result!B95,FIND(" - ",result!B95)-1)</f>
        <v>Anindya House</v>
      </c>
      <c r="C95" t="str">
        <f>LEFT(result!C95,FIND("in",result!C95)-1)</f>
        <v xml:space="preserve">Entire house </v>
      </c>
      <c r="D95">
        <f t="shared" si="6"/>
        <v>1</v>
      </c>
      <c r="E95">
        <f t="shared" si="6"/>
        <v>0</v>
      </c>
      <c r="F95">
        <f t="shared" si="8"/>
        <v>0</v>
      </c>
      <c r="G95">
        <f t="shared" si="8"/>
        <v>0</v>
      </c>
      <c r="H95">
        <f t="shared" si="8"/>
        <v>0</v>
      </c>
      <c r="I95">
        <f t="shared" si="8"/>
        <v>1</v>
      </c>
      <c r="J95">
        <f t="shared" si="8"/>
        <v>0</v>
      </c>
      <c r="K95">
        <f t="shared" si="8"/>
        <v>0</v>
      </c>
      <c r="L95">
        <f t="shared" si="8"/>
        <v>0</v>
      </c>
      <c r="M95">
        <f t="shared" si="8"/>
        <v>0</v>
      </c>
      <c r="N95">
        <f t="shared" si="8"/>
        <v>0</v>
      </c>
      <c r="O95">
        <f t="shared" si="8"/>
        <v>0</v>
      </c>
      <c r="P95">
        <f t="shared" si="8"/>
        <v>0</v>
      </c>
      <c r="Q95">
        <f t="shared" si="8"/>
        <v>0</v>
      </c>
      <c r="R95">
        <f>LEFT(result!D95,FIND(" ",result!D95))+0</f>
        <v>6</v>
      </c>
      <c r="S95">
        <f>IF(IFERROR(FIND(S$1,result!E95)&gt;0,"0")=TRUE,"1","0")+0</f>
        <v>0</v>
      </c>
      <c r="T95">
        <f>IF(IFERROR(FIND(T$1,result!E95)&gt;0,"0")=TRUE,"1","0")+0</f>
        <v>1</v>
      </c>
      <c r="U95">
        <f>IF(IFERROR(FIND(U$1,result!E95)&gt;0,"0")=TRUE,"1","0")+0</f>
        <v>1</v>
      </c>
      <c r="V95">
        <f>IF(IFERROR(FIND(V$1,result!E95)&gt;0,"0")=TRUE,"1","0")+0</f>
        <v>0</v>
      </c>
      <c r="W95">
        <f>IFERROR(SUBSTITUTE(LEFT(result!G95,FIND(" out",result!G95)-1),"Rating ","")+0,"")</f>
        <v>4</v>
      </c>
      <c r="X95">
        <f>IFERROR(LEFT(result!I95,FIND(" r",result!I95)-1)+0,"")</f>
        <v>3</v>
      </c>
      <c r="Y95" t="str">
        <f>SUBSTITUTE(RIGHT(result!C95,LEN(result!C95)-SEARCH("in",result!C95)-2),"Kecamatan ","")</f>
        <v>Mertoyudan</v>
      </c>
      <c r="Z95">
        <f>IFERROR(SUBSTITUTE(LEFT(result!F95,FIND(" /",result!F95)-1),"Price:$","")+0,"0")+0</f>
        <v>18</v>
      </c>
      <c r="AA95" s="3"/>
      <c r="AB95" s="7"/>
    </row>
    <row r="96" spans="1:28" x14ac:dyDescent="0.35">
      <c r="A96">
        <v>95</v>
      </c>
      <c r="B96" t="str">
        <f>LEFT(result!B96,FIND(" - ",result!B96)-1)</f>
        <v>Maqmil Homestay Prambanan</v>
      </c>
      <c r="C96" t="str">
        <f>LEFT(result!C96,FIND("in",result!C96)-1)</f>
        <v xml:space="preserve">Entire house </v>
      </c>
      <c r="D96">
        <f t="shared" si="6"/>
        <v>1</v>
      </c>
      <c r="E96">
        <f t="shared" si="6"/>
        <v>0</v>
      </c>
      <c r="F96">
        <f t="shared" si="8"/>
        <v>0</v>
      </c>
      <c r="G96">
        <f t="shared" si="8"/>
        <v>0</v>
      </c>
      <c r="H96">
        <f t="shared" si="8"/>
        <v>0</v>
      </c>
      <c r="I96">
        <f t="shared" si="8"/>
        <v>1</v>
      </c>
      <c r="J96">
        <f t="shared" si="8"/>
        <v>0</v>
      </c>
      <c r="K96">
        <f t="shared" si="8"/>
        <v>0</v>
      </c>
      <c r="L96">
        <f t="shared" si="8"/>
        <v>0</v>
      </c>
      <c r="M96">
        <f t="shared" si="8"/>
        <v>0</v>
      </c>
      <c r="N96">
        <f t="shared" si="8"/>
        <v>0</v>
      </c>
      <c r="O96">
        <f t="shared" si="8"/>
        <v>0</v>
      </c>
      <c r="P96">
        <f t="shared" si="8"/>
        <v>0</v>
      </c>
      <c r="Q96">
        <f t="shared" si="8"/>
        <v>0</v>
      </c>
      <c r="R96">
        <f>LEFT(result!D96,FIND(" ",result!D96))+0</f>
        <v>10</v>
      </c>
      <c r="S96">
        <f>IF(IFERROR(FIND(S$1,result!E96)&gt;0,"0")=TRUE,"1","0")+0</f>
        <v>1</v>
      </c>
      <c r="T96">
        <f>IF(IFERROR(FIND(T$1,result!E96)&gt;0,"0")=TRUE,"1","0")+0</f>
        <v>1</v>
      </c>
      <c r="U96">
        <f>IF(IFERROR(FIND(U$1,result!E96)&gt;0,"0")=TRUE,"1","0")+0</f>
        <v>1</v>
      </c>
      <c r="V96">
        <f>IF(IFERROR(FIND(V$1,result!E96)&gt;0,"0")=TRUE,"1","0")+0</f>
        <v>0</v>
      </c>
      <c r="W96">
        <f>IFERROR(SUBSTITUTE(LEFT(result!G96,FIND(" out",result!G96)-1),"Rating ","")+0,"")</f>
        <v>4.2300000000000004</v>
      </c>
      <c r="X96">
        <f>IFERROR(LEFT(result!I96,FIND(" r",result!I96)-1)+0,"")</f>
        <v>14</v>
      </c>
      <c r="Y96" t="str">
        <f>SUBSTITUTE(RIGHT(result!C96,LEN(result!C96)-SEARCH("in",result!C96)-2),"Kecamatan ","")</f>
        <v>sleman</v>
      </c>
      <c r="Z96">
        <f>IFERROR(SUBSTITUTE(LEFT(result!F96,FIND(" /",result!F96)-1),"Price:$","")+0,"0")+0</f>
        <v>49</v>
      </c>
      <c r="AA96" s="3"/>
      <c r="AB96" s="7"/>
    </row>
    <row r="97" spans="1:28" x14ac:dyDescent="0.35">
      <c r="A97">
        <v>96</v>
      </c>
      <c r="B97" t="str">
        <f>LEFT(result!B97,FIND(" - ",result!B97)-1)</f>
        <v>Shasna Homestay (15 org) Dekat Bandara &amp; Mall</v>
      </c>
      <c r="C97" t="str">
        <f>LEFT(result!C97,FIND("in",result!C97)-1)</f>
        <v xml:space="preserve">Entire house </v>
      </c>
      <c r="D97">
        <f t="shared" si="6"/>
        <v>1</v>
      </c>
      <c r="E97">
        <f t="shared" si="6"/>
        <v>0</v>
      </c>
      <c r="F97">
        <f t="shared" si="8"/>
        <v>0</v>
      </c>
      <c r="G97">
        <f t="shared" si="8"/>
        <v>0</v>
      </c>
      <c r="H97">
        <f t="shared" si="8"/>
        <v>0</v>
      </c>
      <c r="I97">
        <f t="shared" si="8"/>
        <v>1</v>
      </c>
      <c r="J97">
        <f t="shared" si="8"/>
        <v>0</v>
      </c>
      <c r="K97">
        <f t="shared" si="8"/>
        <v>0</v>
      </c>
      <c r="L97">
        <f t="shared" si="8"/>
        <v>0</v>
      </c>
      <c r="M97">
        <f t="shared" si="8"/>
        <v>0</v>
      </c>
      <c r="N97">
        <f t="shared" si="8"/>
        <v>0</v>
      </c>
      <c r="O97">
        <f t="shared" si="8"/>
        <v>0</v>
      </c>
      <c r="P97">
        <f t="shared" si="8"/>
        <v>0</v>
      </c>
      <c r="Q97">
        <f t="shared" si="8"/>
        <v>0</v>
      </c>
      <c r="R97">
        <f>LEFT(result!D97,FIND(" ",result!D97))+0</f>
        <v>15</v>
      </c>
      <c r="S97">
        <f>IF(IFERROR(FIND(S$1,result!E97)&gt;0,"0")=TRUE,"1","0")+0</f>
        <v>1</v>
      </c>
      <c r="T97">
        <f>IF(IFERROR(FIND(T$1,result!E97)&gt;0,"0")=TRUE,"1","0")+0</f>
        <v>1</v>
      </c>
      <c r="U97">
        <f>IF(IFERROR(FIND(U$1,result!E97)&gt;0,"0")=TRUE,"1","0")+0</f>
        <v>1</v>
      </c>
      <c r="V97">
        <f>IF(IFERROR(FIND(V$1,result!E97)&gt;0,"0")=TRUE,"1","0")+0</f>
        <v>0</v>
      </c>
      <c r="W97" t="str">
        <f>IFERROR(SUBSTITUTE(LEFT(result!G97,FIND(" out",result!G97)-1),"Rating ","")+0,"")</f>
        <v/>
      </c>
      <c r="X97" t="str">
        <f>IFERROR(LEFT(result!I97,FIND(" r",result!I97)-1)+0,"")</f>
        <v/>
      </c>
      <c r="Y97" t="str">
        <f>SUBSTITUTE(RIGHT(result!C97,LEN(result!C97)-SEARCH("in",result!C97)-2),"Kecamatan ","")</f>
        <v>Banguntapan</v>
      </c>
      <c r="Z97">
        <f>IFERROR(SUBSTITUTE(LEFT(result!F97,FIND(" /",result!F97)-1),"Price:$","")+0,"0")+0</f>
        <v>50</v>
      </c>
      <c r="AA97" s="3"/>
      <c r="AB97" s="7"/>
    </row>
    <row r="98" spans="1:28" x14ac:dyDescent="0.35">
      <c r="A98">
        <v>97</v>
      </c>
      <c r="B98" t="str">
        <f>LEFT(result!B98,FIND(" - ",result!B98)-1)</f>
        <v>Drono Guest House</v>
      </c>
      <c r="C98" t="str">
        <f>LEFT(result!C98,FIND("in",result!C98)-1)</f>
        <v xml:space="preserve">Entire house </v>
      </c>
      <c r="D98">
        <f t="shared" si="6"/>
        <v>1</v>
      </c>
      <c r="E98">
        <f t="shared" si="6"/>
        <v>0</v>
      </c>
      <c r="F98">
        <f t="shared" si="8"/>
        <v>0</v>
      </c>
      <c r="G98">
        <f t="shared" si="8"/>
        <v>0</v>
      </c>
      <c r="H98">
        <f t="shared" si="8"/>
        <v>0</v>
      </c>
      <c r="I98">
        <f t="shared" si="8"/>
        <v>1</v>
      </c>
      <c r="J98">
        <f t="shared" si="8"/>
        <v>0</v>
      </c>
      <c r="K98">
        <f t="shared" si="8"/>
        <v>0</v>
      </c>
      <c r="L98">
        <f t="shared" si="8"/>
        <v>0</v>
      </c>
      <c r="M98">
        <f t="shared" si="8"/>
        <v>0</v>
      </c>
      <c r="N98">
        <f t="shared" si="8"/>
        <v>0</v>
      </c>
      <c r="O98">
        <f t="shared" si="8"/>
        <v>0</v>
      </c>
      <c r="P98">
        <f t="shared" si="8"/>
        <v>0</v>
      </c>
      <c r="Q98">
        <f t="shared" si="8"/>
        <v>0</v>
      </c>
      <c r="R98">
        <f>LEFT(result!D98,FIND(" ",result!D98))+0</f>
        <v>10</v>
      </c>
      <c r="S98">
        <f>IF(IFERROR(FIND(S$1,result!E98)&gt;0,"0")=TRUE,"1","0")+0</f>
        <v>1</v>
      </c>
      <c r="T98">
        <f>IF(IFERROR(FIND(T$1,result!E98)&gt;0,"0")=TRUE,"1","0")+0</f>
        <v>0</v>
      </c>
      <c r="U98">
        <f>IF(IFERROR(FIND(U$1,result!E98)&gt;0,"0")=TRUE,"1","0")+0</f>
        <v>1</v>
      </c>
      <c r="V98">
        <f>IF(IFERROR(FIND(V$1,result!E98)&gt;0,"0")=TRUE,"1","0")+0</f>
        <v>0</v>
      </c>
      <c r="W98" t="str">
        <f>IFERROR(SUBSTITUTE(LEFT(result!G98,FIND(" out",result!G98)-1),"Rating ","")+0,"")</f>
        <v/>
      </c>
      <c r="X98" t="str">
        <f>IFERROR(LEFT(result!I98,FIND(" r",result!I98)-1)+0,"")</f>
        <v/>
      </c>
      <c r="Y98" t="str">
        <f>SUBSTITUTE(RIGHT(result!C98,LEN(result!C98)-SEARCH("in",result!C98)-2),"Kecamatan ","")</f>
        <v>Ngaglik</v>
      </c>
      <c r="Z98">
        <f>IFERROR(SUBSTITUTE(LEFT(result!F98,FIND(" /",result!F98)-1),"Price:$","")+0,"0")+0</f>
        <v>52</v>
      </c>
      <c r="AA98" s="3"/>
      <c r="AB98" s="7"/>
    </row>
    <row r="99" spans="1:28" x14ac:dyDescent="0.35">
      <c r="A99">
        <v>98</v>
      </c>
      <c r="B99" t="str">
        <f>LEFT(result!B99,FIND(" - ",result!B99)-1)</f>
        <v>Luxury villa near Yogyakarta</v>
      </c>
      <c r="C99" t="str">
        <f>LEFT(result!C99,FIND("in",result!C99)-1)</f>
        <v xml:space="preserve">Entire villa </v>
      </c>
      <c r="D99">
        <f t="shared" si="6"/>
        <v>1</v>
      </c>
      <c r="E99">
        <f t="shared" si="6"/>
        <v>0</v>
      </c>
      <c r="F99">
        <f t="shared" si="8"/>
        <v>0</v>
      </c>
      <c r="G99">
        <f t="shared" si="8"/>
        <v>0</v>
      </c>
      <c r="H99">
        <f t="shared" si="8"/>
        <v>0</v>
      </c>
      <c r="I99">
        <f t="shared" si="8"/>
        <v>0</v>
      </c>
      <c r="J99">
        <f t="shared" si="8"/>
        <v>0</v>
      </c>
      <c r="K99">
        <f t="shared" si="8"/>
        <v>1</v>
      </c>
      <c r="L99">
        <f t="shared" si="8"/>
        <v>0</v>
      </c>
      <c r="M99">
        <f t="shared" si="8"/>
        <v>0</v>
      </c>
      <c r="N99">
        <f t="shared" si="8"/>
        <v>0</v>
      </c>
      <c r="O99">
        <f t="shared" si="8"/>
        <v>0</v>
      </c>
      <c r="P99">
        <f t="shared" si="8"/>
        <v>0</v>
      </c>
      <c r="Q99">
        <f t="shared" si="8"/>
        <v>0</v>
      </c>
      <c r="R99">
        <f>LEFT(result!D99,FIND(" ",result!D99))+0</f>
        <v>6</v>
      </c>
      <c r="S99">
        <f>IF(IFERROR(FIND(S$1,result!E99)&gt;0,"0")=TRUE,"1","0")+0</f>
        <v>1</v>
      </c>
      <c r="T99">
        <f>IF(IFERROR(FIND(T$1,result!E99)&gt;0,"0")=TRUE,"1","0")+0</f>
        <v>1</v>
      </c>
      <c r="U99">
        <f>IF(IFERROR(FIND(U$1,result!E99)&gt;0,"0")=TRUE,"1","0")+0</f>
        <v>1</v>
      </c>
      <c r="V99">
        <f>IF(IFERROR(FIND(V$1,result!E99)&gt;0,"0")=TRUE,"1","0")+0</f>
        <v>1</v>
      </c>
      <c r="W99">
        <f>IFERROR(SUBSTITUTE(LEFT(result!G99,FIND(" out",result!G99)-1),"Rating ","")+0,"")</f>
        <v>4.45</v>
      </c>
      <c r="X99">
        <f>IFERROR(LEFT(result!I99,FIND(" r",result!I99)-1)+0,"")</f>
        <v>11</v>
      </c>
      <c r="Y99" t="str">
        <f>SUBSTITUTE(RIGHT(result!C99,LEN(result!C99)-SEARCH("in",result!C99)-2),"Kecamatan ","")</f>
        <v>Klaten Tengah</v>
      </c>
      <c r="Z99">
        <f>IFERROR(SUBSTITUTE(LEFT(result!F99,FIND(" /",result!F99)-1),"Price:$","")+0,"0")+0</f>
        <v>131</v>
      </c>
      <c r="AA99" s="3"/>
      <c r="AB99" s="7"/>
    </row>
    <row r="100" spans="1:28" x14ac:dyDescent="0.35">
      <c r="A100">
        <v>99</v>
      </c>
      <c r="B100" t="str">
        <f>LEFT(result!B100,FIND(" - ",result!B100)-1)</f>
        <v>Deluxe room, House in Kotabaru near Malioboro</v>
      </c>
      <c r="C100" t="str">
        <f>LEFT(result!C100,FIND("in",result!C100)-1)</f>
        <v xml:space="preserve">Private room </v>
      </c>
      <c r="D100">
        <f t="shared" si="6"/>
        <v>0</v>
      </c>
      <c r="E100">
        <f t="shared" si="6"/>
        <v>1</v>
      </c>
      <c r="F100">
        <f t="shared" si="8"/>
        <v>0</v>
      </c>
      <c r="G100">
        <f t="shared" si="8"/>
        <v>0</v>
      </c>
      <c r="H100">
        <f t="shared" si="8"/>
        <v>0</v>
      </c>
      <c r="I100">
        <f t="shared" si="8"/>
        <v>0</v>
      </c>
      <c r="J100">
        <f t="shared" si="8"/>
        <v>0</v>
      </c>
      <c r="K100">
        <f t="shared" si="8"/>
        <v>0</v>
      </c>
      <c r="L100">
        <f t="shared" si="8"/>
        <v>1</v>
      </c>
      <c r="M100">
        <f t="shared" si="8"/>
        <v>0</v>
      </c>
      <c r="N100">
        <f t="shared" si="8"/>
        <v>0</v>
      </c>
      <c r="O100">
        <f t="shared" si="8"/>
        <v>0</v>
      </c>
      <c r="P100">
        <f t="shared" si="8"/>
        <v>0</v>
      </c>
      <c r="Q100">
        <f t="shared" si="8"/>
        <v>0</v>
      </c>
      <c r="R100">
        <f>LEFT(result!D100,FIND(" ",result!D100))+0</f>
        <v>6</v>
      </c>
      <c r="S100">
        <f>IF(IFERROR(FIND(S$1,result!E100)&gt;0,"0")=TRUE,"1","0")+0</f>
        <v>1</v>
      </c>
      <c r="T100">
        <f>IF(IFERROR(FIND(T$1,result!E100)&gt;0,"0")=TRUE,"1","0")+0</f>
        <v>0</v>
      </c>
      <c r="U100">
        <f>IF(IFERROR(FIND(U$1,result!E100)&gt;0,"0")=TRUE,"1","0")+0</f>
        <v>1</v>
      </c>
      <c r="V100">
        <f>IF(IFERROR(FIND(V$1,result!E100)&gt;0,"0")=TRUE,"1","0")+0</f>
        <v>0</v>
      </c>
      <c r="W100" t="str">
        <f>IFERROR(SUBSTITUTE(LEFT(result!G100,FIND(" out",result!G100)-1),"Rating ","")+0,"")</f>
        <v/>
      </c>
      <c r="X100" t="str">
        <f>IFERROR(LEFT(result!I100,FIND(" r",result!I100)-1)+0,"")</f>
        <v/>
      </c>
      <c r="Y100" t="str">
        <f>SUBSTITUTE(RIGHT(result!C100,LEN(result!C100)-SEARCH("in",result!C100)-2),"Kecamatan ","")</f>
        <v>Gondokusuman</v>
      </c>
      <c r="Z100">
        <f>IFERROR(SUBSTITUTE(LEFT(result!F100,FIND(" /",result!F100)-1),"Price:$","")+0,"0")+0</f>
        <v>0</v>
      </c>
      <c r="AA100" s="3"/>
      <c r="AB100" s="7"/>
    </row>
    <row r="101" spans="1:28" x14ac:dyDescent="0.35">
      <c r="A101">
        <v>100</v>
      </c>
      <c r="B101" t="str">
        <f>LEFT(result!B101,FIND(" - ",result!B101)-1)</f>
        <v>Naura Guest House</v>
      </c>
      <c r="C101" t="str">
        <f>LEFT(result!C101,FIND("in",result!C101)-1)</f>
        <v xml:space="preserve">Entire house </v>
      </c>
      <c r="D101">
        <f t="shared" si="6"/>
        <v>1</v>
      </c>
      <c r="E101">
        <f t="shared" si="6"/>
        <v>0</v>
      </c>
      <c r="F101">
        <f t="shared" si="8"/>
        <v>0</v>
      </c>
      <c r="G101">
        <f t="shared" si="8"/>
        <v>0</v>
      </c>
      <c r="H101">
        <f t="shared" si="8"/>
        <v>0</v>
      </c>
      <c r="I101">
        <f t="shared" si="8"/>
        <v>1</v>
      </c>
      <c r="J101">
        <f t="shared" si="8"/>
        <v>0</v>
      </c>
      <c r="K101">
        <f t="shared" si="8"/>
        <v>0</v>
      </c>
      <c r="L101">
        <f t="shared" si="8"/>
        <v>0</v>
      </c>
      <c r="M101">
        <f t="shared" si="8"/>
        <v>0</v>
      </c>
      <c r="N101">
        <f t="shared" si="8"/>
        <v>0</v>
      </c>
      <c r="O101">
        <f t="shared" si="8"/>
        <v>0</v>
      </c>
      <c r="P101">
        <f t="shared" si="8"/>
        <v>0</v>
      </c>
      <c r="Q101">
        <f t="shared" si="8"/>
        <v>0</v>
      </c>
      <c r="R101">
        <f>LEFT(result!D101,FIND(" ",result!D101))+0</f>
        <v>6</v>
      </c>
      <c r="S101">
        <f>IF(IFERROR(FIND(S$1,result!E101)&gt;0,"0")=TRUE,"1","0")+0</f>
        <v>1</v>
      </c>
      <c r="T101">
        <f>IF(IFERROR(FIND(T$1,result!E101)&gt;0,"0")=TRUE,"1","0")+0</f>
        <v>0</v>
      </c>
      <c r="U101">
        <f>IF(IFERROR(FIND(U$1,result!E101)&gt;0,"0")=TRUE,"1","0")+0</f>
        <v>1</v>
      </c>
      <c r="V101">
        <f>IF(IFERROR(FIND(V$1,result!E101)&gt;0,"0")=TRUE,"1","0")+0</f>
        <v>1</v>
      </c>
      <c r="W101">
        <f>IFERROR(SUBSTITUTE(LEFT(result!G101,FIND(" out",result!G101)-1),"Rating ","")+0,"")</f>
        <v>4.7300000000000004</v>
      </c>
      <c r="X101">
        <f>IFERROR(LEFT(result!I101,FIND(" r",result!I101)-1)+0,"")</f>
        <v>11</v>
      </c>
      <c r="Y101" t="str">
        <f>SUBSTITUTE(RIGHT(result!C101,LEN(result!C101)-SEARCH("in",result!C101)-2),"Kecamatan ","")</f>
        <v>Mlati</v>
      </c>
      <c r="Z101">
        <f>IFERROR(SUBSTITUTE(LEFT(result!F101,FIND(" /",result!F101)-1),"Price:$","")+0,"0")+0</f>
        <v>92</v>
      </c>
      <c r="AA101" s="3"/>
      <c r="AB101" s="7"/>
    </row>
    <row r="102" spans="1:28" x14ac:dyDescent="0.35">
      <c r="A102">
        <v>101</v>
      </c>
      <c r="B102" t="str">
        <f>LEFT(result!B102,FIND(" - ",result!B102)-1)</f>
        <v>Rumah Vintage bergaya INDISCHE di pusat kota Jogja</v>
      </c>
      <c r="C102" t="str">
        <f>LEFT(result!C102,FIND("in",result!C102)-1)</f>
        <v xml:space="preserve">Entire house </v>
      </c>
      <c r="D102">
        <f t="shared" si="6"/>
        <v>1</v>
      </c>
      <c r="E102">
        <f t="shared" si="6"/>
        <v>0</v>
      </c>
      <c r="F102">
        <f t="shared" si="8"/>
        <v>0</v>
      </c>
      <c r="G102">
        <f t="shared" si="8"/>
        <v>0</v>
      </c>
      <c r="H102">
        <f t="shared" si="8"/>
        <v>0</v>
      </c>
      <c r="I102">
        <f t="shared" si="8"/>
        <v>1</v>
      </c>
      <c r="J102">
        <f t="shared" si="8"/>
        <v>0</v>
      </c>
      <c r="K102">
        <f t="shared" si="8"/>
        <v>0</v>
      </c>
      <c r="L102">
        <f t="shared" si="8"/>
        <v>0</v>
      </c>
      <c r="M102">
        <f t="shared" si="8"/>
        <v>0</v>
      </c>
      <c r="N102">
        <f t="shared" si="8"/>
        <v>0</v>
      </c>
      <c r="O102">
        <f t="shared" si="8"/>
        <v>0</v>
      </c>
      <c r="P102">
        <f t="shared" si="8"/>
        <v>0</v>
      </c>
      <c r="Q102">
        <f t="shared" si="8"/>
        <v>0</v>
      </c>
      <c r="R102">
        <f>LEFT(result!D102,FIND(" ",result!D102))+0</f>
        <v>10</v>
      </c>
      <c r="S102">
        <f>IF(IFERROR(FIND(S$1,result!E102)&gt;0,"0")=TRUE,"1","0")+0</f>
        <v>1</v>
      </c>
      <c r="T102">
        <f>IF(IFERROR(FIND(T$1,result!E102)&gt;0,"0")=TRUE,"1","0")+0</f>
        <v>1</v>
      </c>
      <c r="U102">
        <f>IF(IFERROR(FIND(U$1,result!E102)&gt;0,"0")=TRUE,"1","0")+0</f>
        <v>1</v>
      </c>
      <c r="V102">
        <f>IF(IFERROR(FIND(V$1,result!E102)&gt;0,"0")=TRUE,"1","0")+0</f>
        <v>0</v>
      </c>
      <c r="W102">
        <f>IFERROR(SUBSTITUTE(LEFT(result!G102,FIND(" out",result!G102)-1),"Rating ","")+0,"")</f>
        <v>4.5999999999999996</v>
      </c>
      <c r="X102">
        <f>IFERROR(LEFT(result!I102,FIND(" r",result!I102)-1)+0,"")</f>
        <v>5</v>
      </c>
      <c r="Y102" t="str">
        <f>SUBSTITUTE(RIGHT(result!C102,LEN(result!C102)-SEARCH("in",result!C102)-2),"Kecamatan ","")</f>
        <v>Kraton</v>
      </c>
      <c r="Z102">
        <f>IFERROR(SUBSTITUTE(LEFT(result!F102,FIND(" /",result!F102)-1),"Price:$","")+0,"0")+0</f>
        <v>146</v>
      </c>
      <c r="AA102" s="3"/>
      <c r="AB102" s="7"/>
    </row>
    <row r="103" spans="1:28" x14ac:dyDescent="0.35">
      <c r="A103">
        <v>102</v>
      </c>
      <c r="B103" t="str">
        <f>LEFT(result!B103,FIND(" - ",result!B103)-1)</f>
        <v>Darmawan Villa , hunian bersama keluarga besar</v>
      </c>
      <c r="C103" t="str">
        <f>LEFT(result!C103,FIND("in",result!C103)-1)</f>
        <v xml:space="preserve">Entire villa </v>
      </c>
      <c r="D103">
        <f t="shared" si="6"/>
        <v>1</v>
      </c>
      <c r="E103">
        <f t="shared" si="6"/>
        <v>0</v>
      </c>
      <c r="F103">
        <f t="shared" si="8"/>
        <v>0</v>
      </c>
      <c r="G103">
        <f t="shared" si="8"/>
        <v>0</v>
      </c>
      <c r="H103">
        <f t="shared" si="8"/>
        <v>0</v>
      </c>
      <c r="I103">
        <f t="shared" si="8"/>
        <v>0</v>
      </c>
      <c r="J103">
        <f t="shared" si="8"/>
        <v>0</v>
      </c>
      <c r="K103">
        <f t="shared" si="8"/>
        <v>1</v>
      </c>
      <c r="L103">
        <f t="shared" si="8"/>
        <v>0</v>
      </c>
      <c r="M103">
        <f t="shared" si="8"/>
        <v>0</v>
      </c>
      <c r="N103">
        <f t="shared" si="8"/>
        <v>0</v>
      </c>
      <c r="O103">
        <f t="shared" si="8"/>
        <v>0</v>
      </c>
      <c r="P103">
        <f t="shared" si="8"/>
        <v>0</v>
      </c>
      <c r="Q103">
        <f t="shared" si="8"/>
        <v>0</v>
      </c>
      <c r="R103">
        <f>LEFT(result!D103,FIND(" ",result!D103))+0</f>
        <v>15</v>
      </c>
      <c r="S103">
        <f>IF(IFERROR(FIND(S$1,result!E103)&gt;0,"0")=TRUE,"1","0")+0</f>
        <v>0</v>
      </c>
      <c r="T103">
        <f>IF(IFERROR(FIND(T$1,result!E103)&gt;0,"0")=TRUE,"1","0")+0</f>
        <v>0</v>
      </c>
      <c r="U103">
        <f>IF(IFERROR(FIND(U$1,result!E103)&gt;0,"0")=TRUE,"1","0")+0</f>
        <v>1</v>
      </c>
      <c r="V103">
        <f>IF(IFERROR(FIND(V$1,result!E103)&gt;0,"0")=TRUE,"1","0")+0</f>
        <v>0</v>
      </c>
      <c r="W103" t="str">
        <f>IFERROR(SUBSTITUTE(LEFT(result!G103,FIND(" out",result!G103)-1),"Rating ","")+0,"")</f>
        <v/>
      </c>
      <c r="X103" t="str">
        <f>IFERROR(LEFT(result!I103,FIND(" r",result!I103)-1)+0,"")</f>
        <v/>
      </c>
      <c r="Y103" t="str">
        <f>SUBSTITUTE(RIGHT(result!C103,LEN(result!C103)-SEARCH("in",result!C103)-2),"Kecamatan ","")</f>
        <v>Pakem</v>
      </c>
      <c r="Z103">
        <f>IFERROR(SUBSTITUTE(LEFT(result!F103,FIND(" /",result!F103)-1),"Price:$","")+0,"0")+0</f>
        <v>176</v>
      </c>
      <c r="AA103" s="3"/>
      <c r="AB103" s="7"/>
    </row>
    <row r="104" spans="1:28" x14ac:dyDescent="0.35">
      <c r="A104">
        <v>103</v>
      </c>
      <c r="B104" t="str">
        <f>LEFT(result!B104,FIND(" - ",result!B104)-1)</f>
        <v>RdanE Homes is a simple house</v>
      </c>
      <c r="C104" t="str">
        <f>LEFT(result!C104,FIND("in",result!C104)-1)</f>
        <v xml:space="preserve">Entire house </v>
      </c>
      <c r="D104">
        <f t="shared" si="6"/>
        <v>1</v>
      </c>
      <c r="E104">
        <f t="shared" si="6"/>
        <v>0</v>
      </c>
      <c r="F104">
        <f t="shared" si="8"/>
        <v>0</v>
      </c>
      <c r="G104">
        <f t="shared" si="8"/>
        <v>0</v>
      </c>
      <c r="H104">
        <f t="shared" si="8"/>
        <v>0</v>
      </c>
      <c r="I104">
        <f t="shared" si="8"/>
        <v>1</v>
      </c>
      <c r="J104">
        <f t="shared" si="8"/>
        <v>0</v>
      </c>
      <c r="K104">
        <f t="shared" si="8"/>
        <v>0</v>
      </c>
      <c r="L104">
        <f t="shared" si="8"/>
        <v>0</v>
      </c>
      <c r="M104">
        <f t="shared" si="8"/>
        <v>0</v>
      </c>
      <c r="N104">
        <f t="shared" si="8"/>
        <v>0</v>
      </c>
      <c r="O104">
        <f t="shared" si="8"/>
        <v>0</v>
      </c>
      <c r="P104">
        <f t="shared" si="8"/>
        <v>0</v>
      </c>
      <c r="Q104">
        <f t="shared" si="8"/>
        <v>0</v>
      </c>
      <c r="R104">
        <f>LEFT(result!D104,FIND(" ",result!D104))+0</f>
        <v>10</v>
      </c>
      <c r="S104">
        <f>IF(IFERROR(FIND(S$1,result!E104)&gt;0,"0")=TRUE,"1","0")+0</f>
        <v>1</v>
      </c>
      <c r="T104">
        <f>IF(IFERROR(FIND(T$1,result!E104)&gt;0,"0")=TRUE,"1","0")+0</f>
        <v>1</v>
      </c>
      <c r="U104">
        <f>IF(IFERROR(FIND(U$1,result!E104)&gt;0,"0")=TRUE,"1","0")+0</f>
        <v>1</v>
      </c>
      <c r="V104">
        <f>IF(IFERROR(FIND(V$1,result!E104)&gt;0,"0")=TRUE,"1","0")+0</f>
        <v>1</v>
      </c>
      <c r="W104" t="str">
        <f>IFERROR(SUBSTITUTE(LEFT(result!G104,FIND(" out",result!G104)-1),"Rating ","")+0,"")</f>
        <v/>
      </c>
      <c r="X104" t="str">
        <f>IFERROR(LEFT(result!I104,FIND(" r",result!I104)-1)+0,"")</f>
        <v/>
      </c>
      <c r="Y104" t="str">
        <f>SUBSTITUTE(RIGHT(result!C104,LEN(result!C104)-SEARCH("in",result!C104)-2),"Kecamatan ","")</f>
        <v>Ngaglik</v>
      </c>
      <c r="Z104">
        <f>IFERROR(SUBSTITUTE(LEFT(result!F104,FIND(" /",result!F104)-1),"Price:$","")+0,"0")+0</f>
        <v>350</v>
      </c>
      <c r="AA104" s="3"/>
      <c r="AB104" s="7"/>
    </row>
    <row r="105" spans="1:28" x14ac:dyDescent="0.35">
      <c r="A105">
        <v>104</v>
      </c>
      <c r="B105" t="str">
        <f>LEFT(result!B105,FIND(" - ",result!B105)-1)</f>
        <v>Naura Guest House</v>
      </c>
      <c r="C105" t="str">
        <f>LEFT(result!C105,FIND("in",result!C105)-1)</f>
        <v xml:space="preserve">Entire house </v>
      </c>
      <c r="D105">
        <f t="shared" si="6"/>
        <v>1</v>
      </c>
      <c r="E105">
        <f t="shared" si="6"/>
        <v>0</v>
      </c>
      <c r="F105">
        <f t="shared" si="8"/>
        <v>0</v>
      </c>
      <c r="G105">
        <f t="shared" si="8"/>
        <v>0</v>
      </c>
      <c r="H105">
        <f t="shared" si="8"/>
        <v>0</v>
      </c>
      <c r="I105">
        <f t="shared" si="8"/>
        <v>1</v>
      </c>
      <c r="J105">
        <f t="shared" si="8"/>
        <v>0</v>
      </c>
      <c r="K105">
        <f t="shared" si="8"/>
        <v>0</v>
      </c>
      <c r="L105">
        <f t="shared" si="8"/>
        <v>0</v>
      </c>
      <c r="M105">
        <f t="shared" si="8"/>
        <v>0</v>
      </c>
      <c r="N105">
        <f t="shared" si="8"/>
        <v>0</v>
      </c>
      <c r="O105">
        <f t="shared" si="8"/>
        <v>0</v>
      </c>
      <c r="P105">
        <f t="shared" si="8"/>
        <v>0</v>
      </c>
      <c r="Q105">
        <f t="shared" si="8"/>
        <v>0</v>
      </c>
      <c r="R105">
        <f>LEFT(result!D105,FIND(" ",result!D105))+0</f>
        <v>6</v>
      </c>
      <c r="S105">
        <f>IF(IFERROR(FIND(S$1,result!E105)&gt;0,"0")=TRUE,"1","0")+0</f>
        <v>1</v>
      </c>
      <c r="T105">
        <f>IF(IFERROR(FIND(T$1,result!E105)&gt;0,"0")=TRUE,"1","0")+0</f>
        <v>0</v>
      </c>
      <c r="U105">
        <f>IF(IFERROR(FIND(U$1,result!E105)&gt;0,"0")=TRUE,"1","0")+0</f>
        <v>1</v>
      </c>
      <c r="V105">
        <f>IF(IFERROR(FIND(V$1,result!E105)&gt;0,"0")=TRUE,"1","0")+0</f>
        <v>1</v>
      </c>
      <c r="W105">
        <f>IFERROR(SUBSTITUTE(LEFT(result!G105,FIND(" out",result!G105)-1),"Rating ","")+0,"")</f>
        <v>4.7300000000000004</v>
      </c>
      <c r="X105">
        <f>IFERROR(LEFT(result!I105,FIND(" r",result!I105)-1)+0,"")</f>
        <v>11</v>
      </c>
      <c r="Y105" t="str">
        <f>SUBSTITUTE(RIGHT(result!C105,LEN(result!C105)-SEARCH("in",result!C105)-2),"Kecamatan ","")</f>
        <v>Mlati</v>
      </c>
      <c r="Z105">
        <f>IFERROR(SUBSTITUTE(LEFT(result!F105,FIND(" /",result!F105)-1),"Price:$","")+0,"0")+0</f>
        <v>92</v>
      </c>
      <c r="AA105" s="3"/>
      <c r="AB105" s="7"/>
    </row>
    <row r="106" spans="1:28" x14ac:dyDescent="0.35">
      <c r="A106">
        <v>105</v>
      </c>
      <c r="B106" t="str">
        <f>LEFT(result!B106,FIND(" - ",result!B106)-1)</f>
        <v>Candramaya Guesthouse I</v>
      </c>
      <c r="C106" t="str">
        <f>LEFT(result!C106,FIND("in",result!C106)-1)</f>
        <v xml:space="preserve">Entire house </v>
      </c>
      <c r="D106">
        <f t="shared" si="6"/>
        <v>1</v>
      </c>
      <c r="E106">
        <f t="shared" si="6"/>
        <v>0</v>
      </c>
      <c r="F106">
        <f t="shared" si="8"/>
        <v>0</v>
      </c>
      <c r="G106">
        <f t="shared" si="8"/>
        <v>0</v>
      </c>
      <c r="H106">
        <f t="shared" si="8"/>
        <v>0</v>
      </c>
      <c r="I106">
        <f t="shared" si="8"/>
        <v>1</v>
      </c>
      <c r="J106">
        <f t="shared" si="8"/>
        <v>0</v>
      </c>
      <c r="K106">
        <f t="shared" si="8"/>
        <v>0</v>
      </c>
      <c r="L106">
        <f t="shared" si="8"/>
        <v>0</v>
      </c>
      <c r="M106">
        <f t="shared" si="8"/>
        <v>0</v>
      </c>
      <c r="N106">
        <f t="shared" si="8"/>
        <v>0</v>
      </c>
      <c r="O106">
        <f t="shared" si="8"/>
        <v>0</v>
      </c>
      <c r="P106">
        <f t="shared" si="8"/>
        <v>0</v>
      </c>
      <c r="Q106">
        <f t="shared" si="8"/>
        <v>0</v>
      </c>
      <c r="R106">
        <f>LEFT(result!D106,FIND(" ",result!D106))+0</f>
        <v>5</v>
      </c>
      <c r="S106">
        <f>IF(IFERROR(FIND(S$1,result!E106)&gt;0,"0")=TRUE,"1","0")+0</f>
        <v>1</v>
      </c>
      <c r="T106">
        <f>IF(IFERROR(FIND(T$1,result!E106)&gt;0,"0")=TRUE,"1","0")+0</f>
        <v>1</v>
      </c>
      <c r="U106">
        <f>IF(IFERROR(FIND(U$1,result!E106)&gt;0,"0")=TRUE,"1","0")+0</f>
        <v>0</v>
      </c>
      <c r="V106">
        <f>IF(IFERROR(FIND(V$1,result!E106)&gt;0,"0")=TRUE,"1","0")+0</f>
        <v>0</v>
      </c>
      <c r="W106">
        <f>IFERROR(SUBSTITUTE(LEFT(result!G106,FIND(" out",result!G106)-1),"Rating ","")+0,"")</f>
        <v>5</v>
      </c>
      <c r="X106">
        <f>IFERROR(LEFT(result!I106,FIND(" r",result!I106)-1)+0,"")</f>
        <v>4</v>
      </c>
      <c r="Y106" t="str">
        <f>SUBSTITUTE(RIGHT(result!C106,LEN(result!C106)-SEARCH("in",result!C106)-2),"Kecamatan ","")</f>
        <v>Gamping</v>
      </c>
      <c r="Z106">
        <f>IFERROR(SUBSTITUTE(LEFT(result!F106,FIND(" /",result!F106)-1),"Price:$","")+0,"0")+0</f>
        <v>88</v>
      </c>
      <c r="AA106" s="3"/>
      <c r="AB106" s="7"/>
    </row>
    <row r="107" spans="1:28" x14ac:dyDescent="0.35">
      <c r="A107">
        <v>106</v>
      </c>
      <c r="B107" t="str">
        <f>LEFT(result!B107,FIND(" - ",result!B107)-1)</f>
        <v>Bu Kun Homestay</v>
      </c>
      <c r="C107" t="str">
        <f>LEFT(result!C107,FIND("in",result!C107)-1)</f>
        <v xml:space="preserve">Entire house </v>
      </c>
      <c r="D107">
        <f t="shared" si="6"/>
        <v>1</v>
      </c>
      <c r="E107">
        <f t="shared" si="6"/>
        <v>0</v>
      </c>
      <c r="F107">
        <f t="shared" si="8"/>
        <v>0</v>
      </c>
      <c r="G107">
        <f t="shared" si="8"/>
        <v>0</v>
      </c>
      <c r="H107">
        <f t="shared" si="8"/>
        <v>0</v>
      </c>
      <c r="I107">
        <f t="shared" si="8"/>
        <v>1</v>
      </c>
      <c r="J107">
        <f t="shared" si="8"/>
        <v>0</v>
      </c>
      <c r="K107">
        <f t="shared" si="8"/>
        <v>0</v>
      </c>
      <c r="L107">
        <f t="shared" si="8"/>
        <v>0</v>
      </c>
      <c r="M107">
        <f t="shared" si="8"/>
        <v>0</v>
      </c>
      <c r="N107">
        <f t="shared" si="8"/>
        <v>0</v>
      </c>
      <c r="O107">
        <f t="shared" si="8"/>
        <v>0</v>
      </c>
      <c r="P107">
        <f t="shared" si="8"/>
        <v>0</v>
      </c>
      <c r="Q107">
        <f t="shared" si="8"/>
        <v>0</v>
      </c>
      <c r="R107">
        <f>LEFT(result!D107,FIND(" ",result!D107))+0</f>
        <v>6</v>
      </c>
      <c r="S107">
        <f>IF(IFERROR(FIND(S$1,result!E107)&gt;0,"0")=TRUE,"1","0")+0</f>
        <v>1</v>
      </c>
      <c r="T107">
        <f>IF(IFERROR(FIND(T$1,result!E107)&gt;0,"0")=TRUE,"1","0")+0</f>
        <v>0</v>
      </c>
      <c r="U107">
        <f>IF(IFERROR(FIND(U$1,result!E107)&gt;0,"0")=TRUE,"1","0")+0</f>
        <v>1</v>
      </c>
      <c r="V107">
        <f>IF(IFERROR(FIND(V$1,result!E107)&gt;0,"0")=TRUE,"1","0")+0</f>
        <v>0</v>
      </c>
      <c r="W107" t="str">
        <f>IFERROR(SUBSTITUTE(LEFT(result!G107,FIND(" out",result!G107)-1),"Rating ","")+0,"")</f>
        <v/>
      </c>
      <c r="X107" t="str">
        <f>IFERROR(LEFT(result!I107,FIND(" r",result!I107)-1)+0,"")</f>
        <v/>
      </c>
      <c r="Y107" t="str">
        <f>SUBSTITUTE(RIGHT(result!C107,LEN(result!C107)-SEARCH("in",result!C107)-2),"Kecamatan ","")</f>
        <v>Ngaglik</v>
      </c>
      <c r="Z107">
        <f>IFERROR(SUBSTITUTE(LEFT(result!F107,FIND(" /",result!F107)-1),"Price:$","")+0,"0")+0</f>
        <v>64</v>
      </c>
      <c r="AA107" s="3"/>
      <c r="AB107" s="7"/>
    </row>
    <row r="108" spans="1:28" x14ac:dyDescent="0.35">
      <c r="A108">
        <v>107</v>
      </c>
      <c r="B108" t="str">
        <f>LEFT(result!B108,FIND(" - ",result!B108)-1)</f>
        <v>Cozy Private Home ay Central Yogyakarta City</v>
      </c>
      <c r="C108" t="str">
        <f>LEFT(result!C108,FIND("in",result!C108)-1)</f>
        <v xml:space="preserve">Entire guest suite </v>
      </c>
      <c r="D108">
        <f t="shared" si="6"/>
        <v>1</v>
      </c>
      <c r="E108">
        <f t="shared" si="6"/>
        <v>0</v>
      </c>
      <c r="F108">
        <f t="shared" si="8"/>
        <v>0</v>
      </c>
      <c r="G108">
        <f t="shared" si="8"/>
        <v>0</v>
      </c>
      <c r="H108">
        <f t="shared" si="8"/>
        <v>0</v>
      </c>
      <c r="I108">
        <f t="shared" si="8"/>
        <v>0</v>
      </c>
      <c r="J108">
        <f t="shared" si="8"/>
        <v>0</v>
      </c>
      <c r="K108">
        <f t="shared" si="8"/>
        <v>0</v>
      </c>
      <c r="L108">
        <f t="shared" si="8"/>
        <v>0</v>
      </c>
      <c r="M108">
        <f t="shared" si="8"/>
        <v>0</v>
      </c>
      <c r="N108">
        <f t="shared" si="8"/>
        <v>0</v>
      </c>
      <c r="O108">
        <f t="shared" si="8"/>
        <v>1</v>
      </c>
      <c r="P108">
        <f t="shared" si="8"/>
        <v>0</v>
      </c>
      <c r="Q108">
        <f t="shared" si="8"/>
        <v>0</v>
      </c>
      <c r="R108">
        <f>LEFT(result!D108,FIND(" ",result!D108))+0</f>
        <v>6</v>
      </c>
      <c r="S108">
        <f>IF(IFERROR(FIND(S$1,result!E108)&gt;0,"0")=TRUE,"1","0")+0</f>
        <v>1</v>
      </c>
      <c r="T108">
        <f>IF(IFERROR(FIND(T$1,result!E108)&gt;0,"0")=TRUE,"1","0")+0</f>
        <v>1</v>
      </c>
      <c r="U108">
        <f>IF(IFERROR(FIND(U$1,result!E108)&gt;0,"0")=TRUE,"1","0")+0</f>
        <v>1</v>
      </c>
      <c r="V108">
        <f>IF(IFERROR(FIND(V$1,result!E108)&gt;0,"0")=TRUE,"1","0")+0</f>
        <v>0</v>
      </c>
      <c r="W108">
        <f>IFERROR(SUBSTITUTE(LEFT(result!G108,FIND(" out",result!G108)-1),"Rating ","")+0,"")</f>
        <v>4.8</v>
      </c>
      <c r="X108">
        <f>IFERROR(LEFT(result!I108,FIND(" r",result!I108)-1)+0,"")</f>
        <v>6</v>
      </c>
      <c r="Y108" t="str">
        <f>SUBSTITUTE(RIGHT(result!C108,LEN(result!C108)-SEARCH("in",result!C108)-2),"Kecamatan ","")</f>
        <v>Gondokusuman</v>
      </c>
      <c r="Z108">
        <f>IFERROR(SUBSTITUTE(LEFT(result!F108,FIND(" /",result!F108)-1),"Price:$","")+0,"0")+0</f>
        <v>71</v>
      </c>
      <c r="AA108" s="3"/>
      <c r="AB108" s="7"/>
    </row>
    <row r="109" spans="1:28" x14ac:dyDescent="0.35">
      <c r="A109">
        <v>108</v>
      </c>
      <c r="B109" t="str">
        <f>LEFT(result!B109,FIND(" - ",result!B109)-1)</f>
        <v>Jaswan Inn Borobudur</v>
      </c>
      <c r="C109" t="str">
        <f>LEFT(result!C109,FIND("in",result!C109)-1)</f>
        <v xml:space="preserve">Entire guesthouse </v>
      </c>
      <c r="D109">
        <f t="shared" si="6"/>
        <v>1</v>
      </c>
      <c r="E109">
        <f t="shared" si="6"/>
        <v>0</v>
      </c>
      <c r="F109">
        <f t="shared" ref="F109:Q124" si="9">IF(IFERROR(FIND(F$1,$C109)&gt;0,"0")=TRUE,"1","0")+0</f>
        <v>0</v>
      </c>
      <c r="G109">
        <f t="shared" si="9"/>
        <v>0</v>
      </c>
      <c r="H109">
        <f t="shared" si="9"/>
        <v>0</v>
      </c>
      <c r="I109">
        <f t="shared" si="9"/>
        <v>1</v>
      </c>
      <c r="J109">
        <f t="shared" si="9"/>
        <v>1</v>
      </c>
      <c r="K109">
        <f t="shared" si="9"/>
        <v>0</v>
      </c>
      <c r="L109">
        <f t="shared" si="9"/>
        <v>0</v>
      </c>
      <c r="M109">
        <f t="shared" si="9"/>
        <v>0</v>
      </c>
      <c r="N109">
        <f t="shared" si="9"/>
        <v>0</v>
      </c>
      <c r="O109">
        <f t="shared" si="9"/>
        <v>0</v>
      </c>
      <c r="P109">
        <f t="shared" si="9"/>
        <v>0</v>
      </c>
      <c r="Q109">
        <f t="shared" si="9"/>
        <v>0</v>
      </c>
      <c r="R109">
        <f>LEFT(result!D109,FIND(" ",result!D109))+0</f>
        <v>8</v>
      </c>
      <c r="S109">
        <f>IF(IFERROR(FIND(S$1,result!E109)&gt;0,"0")=TRUE,"1","0")+0</f>
        <v>0</v>
      </c>
      <c r="T109">
        <f>IF(IFERROR(FIND(T$1,result!E109)&gt;0,"0")=TRUE,"1","0")+0</f>
        <v>1</v>
      </c>
      <c r="U109">
        <f>IF(IFERROR(FIND(U$1,result!E109)&gt;0,"0")=TRUE,"1","0")+0</f>
        <v>1</v>
      </c>
      <c r="V109">
        <f>IF(IFERROR(FIND(V$1,result!E109)&gt;0,"0")=TRUE,"1","0")+0</f>
        <v>0</v>
      </c>
      <c r="W109">
        <f>IFERROR(SUBSTITUTE(LEFT(result!G109,FIND(" out",result!G109)-1),"Rating ","")+0,"")</f>
        <v>4.9000000000000004</v>
      </c>
      <c r="X109">
        <f>IFERROR(LEFT(result!I109,FIND(" r",result!I109)-1)+0,"")</f>
        <v>52</v>
      </c>
      <c r="Y109" t="str">
        <f>SUBSTITUTE(RIGHT(result!C109,LEN(result!C109)-SEARCH("in",result!C109)-2),"Kecamatan ","")</f>
        <v>Borobudur</v>
      </c>
      <c r="Z109">
        <f>IFERROR(SUBSTITUTE(LEFT(result!F109,FIND(" /",result!F109)-1),"Price:$","")+0,"0")+0</f>
        <v>49</v>
      </c>
      <c r="AA109" s="3"/>
      <c r="AB109" s="7"/>
    </row>
    <row r="110" spans="1:28" x14ac:dyDescent="0.35">
      <c r="A110">
        <v>109</v>
      </c>
      <c r="B110" t="str">
        <f>LEFT(result!B110,FIND(" - ",result!B110)-1)</f>
        <v>Villa Omah Opas Near Borobudur</v>
      </c>
      <c r="C110" t="str">
        <f>LEFT(result!C110,FIND("in",result!C110)-1)</f>
        <v xml:space="preserve">Private room </v>
      </c>
      <c r="D110">
        <f t="shared" si="6"/>
        <v>0</v>
      </c>
      <c r="E110">
        <f t="shared" si="6"/>
        <v>1</v>
      </c>
      <c r="F110">
        <f t="shared" si="9"/>
        <v>0</v>
      </c>
      <c r="G110">
        <f t="shared" si="9"/>
        <v>0</v>
      </c>
      <c r="H110">
        <f t="shared" si="9"/>
        <v>0</v>
      </c>
      <c r="I110">
        <f t="shared" si="9"/>
        <v>0</v>
      </c>
      <c r="J110">
        <f t="shared" si="9"/>
        <v>0</v>
      </c>
      <c r="K110">
        <f t="shared" si="9"/>
        <v>0</v>
      </c>
      <c r="L110">
        <f t="shared" si="9"/>
        <v>1</v>
      </c>
      <c r="M110">
        <f t="shared" si="9"/>
        <v>0</v>
      </c>
      <c r="N110">
        <f t="shared" si="9"/>
        <v>0</v>
      </c>
      <c r="O110">
        <f t="shared" si="9"/>
        <v>0</v>
      </c>
      <c r="P110">
        <f t="shared" si="9"/>
        <v>0</v>
      </c>
      <c r="Q110">
        <f t="shared" si="9"/>
        <v>0</v>
      </c>
      <c r="R110">
        <f>LEFT(result!D110,FIND(" ",result!D110))+0</f>
        <v>10</v>
      </c>
      <c r="S110">
        <f>IF(IFERROR(FIND(S$1,result!E110)&gt;0,"0")=TRUE,"1","0")+0</f>
        <v>1</v>
      </c>
      <c r="T110">
        <f>IF(IFERROR(FIND(T$1,result!E110)&gt;0,"0")=TRUE,"1","0")+0</f>
        <v>0</v>
      </c>
      <c r="U110">
        <f>IF(IFERROR(FIND(U$1,result!E110)&gt;0,"0")=TRUE,"1","0")+0</f>
        <v>1</v>
      </c>
      <c r="V110">
        <f>IF(IFERROR(FIND(V$1,result!E110)&gt;0,"0")=TRUE,"1","0")+0</f>
        <v>0</v>
      </c>
      <c r="W110" t="str">
        <f>IFERROR(SUBSTITUTE(LEFT(result!G110,FIND(" out",result!G110)-1),"Rating ","")+0,"")</f>
        <v/>
      </c>
      <c r="X110" t="str">
        <f>IFERROR(LEFT(result!I110,FIND(" r",result!I110)-1)+0,"")</f>
        <v/>
      </c>
      <c r="Y110" t="str">
        <f>SUBSTITUTE(RIGHT(result!C110,LEN(result!C110)-SEARCH("in",result!C110)-2),"Kecamatan ","")</f>
        <v>Mungkid</v>
      </c>
      <c r="Z110">
        <f>IFERROR(SUBSTITUTE(LEFT(result!F110,FIND(" /",result!F110)-1),"Price:$","")+0,"0")+0</f>
        <v>204</v>
      </c>
      <c r="AA110" s="3"/>
      <c r="AB110" s="7"/>
    </row>
    <row r="111" spans="1:28" x14ac:dyDescent="0.35">
      <c r="A111">
        <v>110</v>
      </c>
      <c r="B111" t="str">
        <f>LEFT(result!B111,FIND(" - ",result!B111)-1)</f>
        <v>Homestay dengan Private Bathroom lucu at Kraton</v>
      </c>
      <c r="C111" t="str">
        <f>LEFT(result!C111,FIND("in",result!C111)-1)</f>
        <v xml:space="preserve">Entire house </v>
      </c>
      <c r="D111">
        <f t="shared" si="6"/>
        <v>1</v>
      </c>
      <c r="E111">
        <f t="shared" si="6"/>
        <v>0</v>
      </c>
      <c r="F111">
        <f t="shared" si="9"/>
        <v>0</v>
      </c>
      <c r="G111">
        <f t="shared" si="9"/>
        <v>0</v>
      </c>
      <c r="H111">
        <f t="shared" si="9"/>
        <v>0</v>
      </c>
      <c r="I111">
        <f t="shared" si="9"/>
        <v>1</v>
      </c>
      <c r="J111">
        <f t="shared" si="9"/>
        <v>0</v>
      </c>
      <c r="K111">
        <f t="shared" si="9"/>
        <v>0</v>
      </c>
      <c r="L111">
        <f t="shared" si="9"/>
        <v>0</v>
      </c>
      <c r="M111">
        <f t="shared" si="9"/>
        <v>0</v>
      </c>
      <c r="N111">
        <f t="shared" si="9"/>
        <v>0</v>
      </c>
      <c r="O111">
        <f t="shared" si="9"/>
        <v>0</v>
      </c>
      <c r="P111">
        <f t="shared" si="9"/>
        <v>0</v>
      </c>
      <c r="Q111">
        <f t="shared" si="9"/>
        <v>0</v>
      </c>
      <c r="R111">
        <f>LEFT(result!D111,FIND(" ",result!D111))+0</f>
        <v>8</v>
      </c>
      <c r="S111">
        <f>IF(IFERROR(FIND(S$1,result!E111)&gt;0,"0")=TRUE,"1","0")+0</f>
        <v>1</v>
      </c>
      <c r="T111">
        <f>IF(IFERROR(FIND(T$1,result!E111)&gt;0,"0")=TRUE,"1","0")+0</f>
        <v>1</v>
      </c>
      <c r="U111">
        <f>IF(IFERROR(FIND(U$1,result!E111)&gt;0,"0")=TRUE,"1","0")+0</f>
        <v>1</v>
      </c>
      <c r="V111">
        <f>IF(IFERROR(FIND(V$1,result!E111)&gt;0,"0")=TRUE,"1","0")+0</f>
        <v>0</v>
      </c>
      <c r="W111" t="str">
        <f>IFERROR(SUBSTITUTE(LEFT(result!G111,FIND(" out",result!G111)-1),"Rating ","")+0,"")</f>
        <v/>
      </c>
      <c r="X111" t="str">
        <f>IFERROR(LEFT(result!I111,FIND(" r",result!I111)-1)+0,"")</f>
        <v/>
      </c>
      <c r="Y111" t="str">
        <f>SUBSTITUTE(RIGHT(result!C111,LEN(result!C111)-SEARCH("in",result!C111)-2),"Kecamatan ","")</f>
        <v>Kraton</v>
      </c>
      <c r="Z111">
        <f>IFERROR(SUBSTITUTE(LEFT(result!F111,FIND(" /",result!F111)-1),"Price:$","")+0,"0")+0</f>
        <v>169</v>
      </c>
      <c r="AA111" s="3"/>
      <c r="AB111" s="7"/>
    </row>
    <row r="112" spans="1:28" x14ac:dyDescent="0.35">
      <c r="A112">
        <v>111</v>
      </c>
      <c r="B112" t="str">
        <f>LEFT(result!B112,FIND(" - ",result!B112)-1)</f>
        <v>Stunning Art filled</v>
      </c>
      <c r="C112" t="str">
        <f>LEFT(result!C112,FIND("in",result!C112)-1)</f>
        <v xml:space="preserve">Entire villa </v>
      </c>
      <c r="D112">
        <f t="shared" si="6"/>
        <v>1</v>
      </c>
      <c r="E112">
        <f t="shared" si="6"/>
        <v>0</v>
      </c>
      <c r="F112">
        <f t="shared" si="9"/>
        <v>0</v>
      </c>
      <c r="G112">
        <f t="shared" si="9"/>
        <v>0</v>
      </c>
      <c r="H112">
        <f t="shared" si="9"/>
        <v>0</v>
      </c>
      <c r="I112">
        <f t="shared" si="9"/>
        <v>0</v>
      </c>
      <c r="J112">
        <f t="shared" si="9"/>
        <v>0</v>
      </c>
      <c r="K112">
        <f t="shared" si="9"/>
        <v>1</v>
      </c>
      <c r="L112">
        <f t="shared" si="9"/>
        <v>0</v>
      </c>
      <c r="M112">
        <f t="shared" si="9"/>
        <v>0</v>
      </c>
      <c r="N112">
        <f t="shared" si="9"/>
        <v>0</v>
      </c>
      <c r="O112">
        <f t="shared" si="9"/>
        <v>0</v>
      </c>
      <c r="P112">
        <f t="shared" si="9"/>
        <v>0</v>
      </c>
      <c r="Q112">
        <f t="shared" si="9"/>
        <v>0</v>
      </c>
      <c r="R112">
        <f>LEFT(result!D112,FIND(" ",result!D112))+0</f>
        <v>6</v>
      </c>
      <c r="S112">
        <f>IF(IFERROR(FIND(S$1,result!E112)&gt;0,"0")=TRUE,"1","0")+0</f>
        <v>1</v>
      </c>
      <c r="T112">
        <f>IF(IFERROR(FIND(T$1,result!E112)&gt;0,"0")=TRUE,"1","0")+0</f>
        <v>1</v>
      </c>
      <c r="U112">
        <f>IF(IFERROR(FIND(U$1,result!E112)&gt;0,"0")=TRUE,"1","0")+0</f>
        <v>1</v>
      </c>
      <c r="V112">
        <f>IF(IFERROR(FIND(V$1,result!E112)&gt;0,"0")=TRUE,"1","0")+0</f>
        <v>1</v>
      </c>
      <c r="W112" t="str">
        <f>IFERROR(SUBSTITUTE(LEFT(result!G112,FIND(" out",result!G112)-1),"Rating ","")+0,"")</f>
        <v/>
      </c>
      <c r="X112" t="str">
        <f>IFERROR(LEFT(result!I112,FIND(" r",result!I112)-1)+0,"")</f>
        <v/>
      </c>
      <c r="Y112" t="str">
        <f>SUBSTITUTE(RIGHT(result!C112,LEN(result!C112)-SEARCH("in",result!C112)-2),"Kecamatan ","")</f>
        <v>Bantul</v>
      </c>
      <c r="Z112">
        <f>IFERROR(SUBSTITUTE(LEFT(result!F112,FIND(" /",result!F112)-1),"Price:$","")+0,"0")+0</f>
        <v>529</v>
      </c>
      <c r="AA112" s="3"/>
      <c r="AB112" s="7"/>
    </row>
    <row r="113" spans="1:28" x14ac:dyDescent="0.35">
      <c r="A113">
        <v>112</v>
      </c>
      <c r="B113" t="str">
        <f>LEFT(result!B113,FIND(" - ",result!B113)-1)</f>
        <v>Cham's Guest House</v>
      </c>
      <c r="C113" t="str">
        <f>LEFT(result!C113,FIND("in",result!C113)-1)</f>
        <v xml:space="preserve">Entire house </v>
      </c>
      <c r="D113">
        <f t="shared" si="6"/>
        <v>1</v>
      </c>
      <c r="E113">
        <f t="shared" si="6"/>
        <v>0</v>
      </c>
      <c r="F113">
        <f t="shared" si="9"/>
        <v>0</v>
      </c>
      <c r="G113">
        <f t="shared" si="9"/>
        <v>0</v>
      </c>
      <c r="H113">
        <f t="shared" si="9"/>
        <v>0</v>
      </c>
      <c r="I113">
        <f t="shared" si="9"/>
        <v>1</v>
      </c>
      <c r="J113">
        <f t="shared" si="9"/>
        <v>0</v>
      </c>
      <c r="K113">
        <f t="shared" si="9"/>
        <v>0</v>
      </c>
      <c r="L113">
        <f t="shared" si="9"/>
        <v>0</v>
      </c>
      <c r="M113">
        <f t="shared" si="9"/>
        <v>0</v>
      </c>
      <c r="N113">
        <f t="shared" si="9"/>
        <v>0</v>
      </c>
      <c r="O113">
        <f t="shared" si="9"/>
        <v>0</v>
      </c>
      <c r="P113">
        <f t="shared" si="9"/>
        <v>0</v>
      </c>
      <c r="Q113">
        <f t="shared" si="9"/>
        <v>0</v>
      </c>
      <c r="R113">
        <f>LEFT(result!D113,FIND(" ",result!D113))+0</f>
        <v>6</v>
      </c>
      <c r="S113">
        <f>IF(IFERROR(FIND(S$1,result!E113)&gt;0,"0")=TRUE,"1","0")+0</f>
        <v>0</v>
      </c>
      <c r="T113">
        <f>IF(IFERROR(FIND(T$1,result!E113)&gt;0,"0")=TRUE,"1","0")+0</f>
        <v>1</v>
      </c>
      <c r="U113">
        <f>IF(IFERROR(FIND(U$1,result!E113)&gt;0,"0")=TRUE,"1","0")+0</f>
        <v>1</v>
      </c>
      <c r="V113">
        <f>IF(IFERROR(FIND(V$1,result!E113)&gt;0,"0")=TRUE,"1","0")+0</f>
        <v>0</v>
      </c>
      <c r="W113" t="str">
        <f>IFERROR(SUBSTITUTE(LEFT(result!G113,FIND(" out",result!G113)-1),"Rating ","")+0,"")</f>
        <v/>
      </c>
      <c r="X113" t="str">
        <f>IFERROR(LEFT(result!I113,FIND(" r",result!I113)-1)+0,"")</f>
        <v/>
      </c>
      <c r="Y113" t="str">
        <f>SUBSTITUTE(RIGHT(result!C113,LEN(result!C113)-SEARCH("in",result!C113)-2),"Kecamatan ","")</f>
        <v>Kasihan</v>
      </c>
      <c r="Z113">
        <f>IFERROR(SUBSTITUTE(LEFT(result!F113,FIND(" /",result!F113)-1),"Price:$","")+0,"0")+0</f>
        <v>37</v>
      </c>
      <c r="AA113" s="3"/>
      <c r="AB113" s="7"/>
    </row>
    <row r="114" spans="1:28" x14ac:dyDescent="0.35">
      <c r="A114">
        <v>113</v>
      </c>
      <c r="B114" t="str">
        <f>LEFT(result!B114,FIND(" - ",result!B114)-1)</f>
        <v>Villa 6 kamar dekat Hartono Mall dan Jogja Bay</v>
      </c>
      <c r="C114" t="str">
        <f>LEFT(result!C114,FIND("in",result!C114)-1)</f>
        <v xml:space="preserve">Entire house </v>
      </c>
      <c r="D114">
        <f t="shared" si="6"/>
        <v>1</v>
      </c>
      <c r="E114">
        <f t="shared" si="6"/>
        <v>0</v>
      </c>
      <c r="F114">
        <f t="shared" si="9"/>
        <v>0</v>
      </c>
      <c r="G114">
        <f t="shared" si="9"/>
        <v>0</v>
      </c>
      <c r="H114">
        <f t="shared" si="9"/>
        <v>0</v>
      </c>
      <c r="I114">
        <f t="shared" si="9"/>
        <v>1</v>
      </c>
      <c r="J114">
        <f t="shared" si="9"/>
        <v>0</v>
      </c>
      <c r="K114">
        <f t="shared" si="9"/>
        <v>0</v>
      </c>
      <c r="L114">
        <f t="shared" si="9"/>
        <v>0</v>
      </c>
      <c r="M114">
        <f t="shared" si="9"/>
        <v>0</v>
      </c>
      <c r="N114">
        <f t="shared" si="9"/>
        <v>0</v>
      </c>
      <c r="O114">
        <f t="shared" si="9"/>
        <v>0</v>
      </c>
      <c r="P114">
        <f t="shared" si="9"/>
        <v>0</v>
      </c>
      <c r="Q114">
        <f t="shared" si="9"/>
        <v>0</v>
      </c>
      <c r="R114">
        <f>LEFT(result!D114,FIND(" ",result!D114))+0</f>
        <v>12</v>
      </c>
      <c r="S114">
        <f>IF(IFERROR(FIND(S$1,result!E114)&gt;0,"0")=TRUE,"1","0")+0</f>
        <v>1</v>
      </c>
      <c r="T114">
        <f>IF(IFERROR(FIND(T$1,result!E114)&gt;0,"0")=TRUE,"1","0")+0</f>
        <v>1</v>
      </c>
      <c r="U114">
        <f>IF(IFERROR(FIND(U$1,result!E114)&gt;0,"0")=TRUE,"1","0")+0</f>
        <v>1</v>
      </c>
      <c r="V114">
        <f>IF(IFERROR(FIND(V$1,result!E114)&gt;0,"0")=TRUE,"1","0")+0</f>
        <v>0</v>
      </c>
      <c r="W114">
        <f>IFERROR(SUBSTITUTE(LEFT(result!G114,FIND(" out",result!G114)-1),"Rating ","")+0,"")</f>
        <v>4.83</v>
      </c>
      <c r="X114">
        <f>IFERROR(LEFT(result!I114,FIND(" r",result!I114)-1)+0,"")</f>
        <v>6</v>
      </c>
      <c r="Y114" t="str">
        <f>SUBSTITUTE(RIGHT(result!C114,LEN(result!C114)-SEARCH("in",result!C114)-2),"Kecamatan ","")</f>
        <v>Danurejan</v>
      </c>
      <c r="Z114">
        <f>IFERROR(SUBSTITUTE(LEFT(result!F114,FIND(" /",result!F114)-1),"Price:$","")+0,"0")+0</f>
        <v>0</v>
      </c>
      <c r="AA114" s="3"/>
      <c r="AB114" s="7"/>
    </row>
    <row r="115" spans="1:28" x14ac:dyDescent="0.35">
      <c r="A115">
        <v>114</v>
      </c>
      <c r="B115" t="str">
        <f>LEFT(result!B115,FIND(" - ",result!B115)-1)</f>
        <v>Gita house</v>
      </c>
      <c r="C115" t="str">
        <f>LEFT(result!C115,FIND("in",result!C115)-1)</f>
        <v xml:space="preserve">Entire house </v>
      </c>
      <c r="D115">
        <f t="shared" si="6"/>
        <v>1</v>
      </c>
      <c r="E115">
        <f t="shared" si="6"/>
        <v>0</v>
      </c>
      <c r="F115">
        <f t="shared" si="9"/>
        <v>0</v>
      </c>
      <c r="G115">
        <f t="shared" si="9"/>
        <v>0</v>
      </c>
      <c r="H115">
        <f t="shared" si="9"/>
        <v>0</v>
      </c>
      <c r="I115">
        <f t="shared" si="9"/>
        <v>1</v>
      </c>
      <c r="J115">
        <f t="shared" si="9"/>
        <v>0</v>
      </c>
      <c r="K115">
        <f t="shared" si="9"/>
        <v>0</v>
      </c>
      <c r="L115">
        <f t="shared" si="9"/>
        <v>0</v>
      </c>
      <c r="M115">
        <f t="shared" si="9"/>
        <v>0</v>
      </c>
      <c r="N115">
        <f t="shared" si="9"/>
        <v>0</v>
      </c>
      <c r="O115">
        <f t="shared" si="9"/>
        <v>0</v>
      </c>
      <c r="P115">
        <f t="shared" si="9"/>
        <v>0</v>
      </c>
      <c r="Q115">
        <f t="shared" si="9"/>
        <v>0</v>
      </c>
      <c r="R115">
        <f>LEFT(result!D115,FIND(" ",result!D115))+0</f>
        <v>9</v>
      </c>
      <c r="S115">
        <f>IF(IFERROR(FIND(S$1,result!E115)&gt;0,"0")=TRUE,"1","0")+0</f>
        <v>1</v>
      </c>
      <c r="T115">
        <f>IF(IFERROR(FIND(T$1,result!E115)&gt;0,"0")=TRUE,"1","0")+0</f>
        <v>0</v>
      </c>
      <c r="U115">
        <f>IF(IFERROR(FIND(U$1,result!E115)&gt;0,"0")=TRUE,"1","0")+0</f>
        <v>1</v>
      </c>
      <c r="V115">
        <f>IF(IFERROR(FIND(V$1,result!E115)&gt;0,"0")=TRUE,"1","0")+0</f>
        <v>0</v>
      </c>
      <c r="W115" t="str">
        <f>IFERROR(SUBSTITUTE(LEFT(result!G115,FIND(" out",result!G115)-1),"Rating ","")+0,"")</f>
        <v/>
      </c>
      <c r="X115" t="str">
        <f>IFERROR(LEFT(result!I115,FIND(" r",result!I115)-1)+0,"")</f>
        <v/>
      </c>
      <c r="Y115" t="str">
        <f>SUBSTITUTE(RIGHT(result!C115,LEN(result!C115)-SEARCH("in",result!C115)-2),"Kecamatan ","")</f>
        <v>Sleman</v>
      </c>
      <c r="Z115">
        <f>IFERROR(SUBSTITUTE(LEFT(result!F115,FIND(" /",result!F115)-1),"Price:$","")+0,"0")+0</f>
        <v>95</v>
      </c>
      <c r="AA115" s="3"/>
      <c r="AB115" s="7"/>
    </row>
    <row r="116" spans="1:28" x14ac:dyDescent="0.35">
      <c r="A116">
        <v>115</v>
      </c>
      <c r="B116" t="str">
        <f>LEFT(result!B116,FIND(" - ",result!B116)-1)</f>
        <v>Yogyakarta Guesthouse</v>
      </c>
      <c r="C116" t="str">
        <f>LEFT(result!C116,FIND("in",result!C116)-1)</f>
        <v xml:space="preserve">Entire house </v>
      </c>
      <c r="D116">
        <f t="shared" si="6"/>
        <v>1</v>
      </c>
      <c r="E116">
        <f t="shared" si="6"/>
        <v>0</v>
      </c>
      <c r="F116">
        <f t="shared" si="9"/>
        <v>0</v>
      </c>
      <c r="G116">
        <f t="shared" si="9"/>
        <v>0</v>
      </c>
      <c r="H116">
        <f t="shared" si="9"/>
        <v>0</v>
      </c>
      <c r="I116">
        <f t="shared" si="9"/>
        <v>1</v>
      </c>
      <c r="J116">
        <f t="shared" si="9"/>
        <v>0</v>
      </c>
      <c r="K116">
        <f t="shared" si="9"/>
        <v>0</v>
      </c>
      <c r="L116">
        <f t="shared" si="9"/>
        <v>0</v>
      </c>
      <c r="M116">
        <f t="shared" si="9"/>
        <v>0</v>
      </c>
      <c r="N116">
        <f t="shared" si="9"/>
        <v>0</v>
      </c>
      <c r="O116">
        <f t="shared" si="9"/>
        <v>0</v>
      </c>
      <c r="P116">
        <f t="shared" si="9"/>
        <v>0</v>
      </c>
      <c r="Q116">
        <f t="shared" si="9"/>
        <v>0</v>
      </c>
      <c r="R116">
        <f>LEFT(result!D116,FIND(" ",result!D116))+0</f>
        <v>12</v>
      </c>
      <c r="S116">
        <f>IF(IFERROR(FIND(S$1,result!E116)&gt;0,"0")=TRUE,"1","0")+0</f>
        <v>1</v>
      </c>
      <c r="T116">
        <f>IF(IFERROR(FIND(T$1,result!E116)&gt;0,"0")=TRUE,"1","0")+0</f>
        <v>1</v>
      </c>
      <c r="U116">
        <f>IF(IFERROR(FIND(U$1,result!E116)&gt;0,"0")=TRUE,"1","0")+0</f>
        <v>1</v>
      </c>
      <c r="V116">
        <f>IF(IFERROR(FIND(V$1,result!E116)&gt;0,"0")=TRUE,"1","0")+0</f>
        <v>0</v>
      </c>
      <c r="W116">
        <f>IFERROR(SUBSTITUTE(LEFT(result!G116,FIND(" out",result!G116)-1),"Rating ","")+0,"")</f>
        <v>4.8899999999999997</v>
      </c>
      <c r="X116">
        <f>IFERROR(LEFT(result!I116,FIND(" r",result!I116)-1)+0,"")</f>
        <v>47</v>
      </c>
      <c r="Y116" t="str">
        <f>SUBSTITUTE(RIGHT(result!C116,LEN(result!C116)-SEARCH("in",result!C116)-2),"Kecamatan ","")</f>
        <v>Jetis</v>
      </c>
      <c r="Z116">
        <f>IFERROR(SUBSTITUTE(LEFT(result!F116,FIND(" /",result!F116)-1),"Price:$","")+0,"0")+0</f>
        <v>247</v>
      </c>
      <c r="AA116" s="3"/>
      <c r="AB116" s="7"/>
    </row>
    <row r="117" spans="1:28" x14ac:dyDescent="0.35">
      <c r="A117">
        <v>116</v>
      </c>
      <c r="B117" t="str">
        <f>LEFT(result!B117,FIND(" - ",result!B117)-1)</f>
        <v>Villa Buddha Malioboro</v>
      </c>
      <c r="C117" t="str">
        <f>LEFT(result!C117,FIND("in",result!C117)-1)</f>
        <v xml:space="preserve">Entire villa </v>
      </c>
      <c r="D117">
        <f t="shared" si="6"/>
        <v>1</v>
      </c>
      <c r="E117">
        <f t="shared" si="6"/>
        <v>0</v>
      </c>
      <c r="F117">
        <f t="shared" si="9"/>
        <v>0</v>
      </c>
      <c r="G117">
        <f t="shared" si="9"/>
        <v>0</v>
      </c>
      <c r="H117">
        <f t="shared" si="9"/>
        <v>0</v>
      </c>
      <c r="I117">
        <f t="shared" si="9"/>
        <v>0</v>
      </c>
      <c r="J117">
        <f t="shared" si="9"/>
        <v>0</v>
      </c>
      <c r="K117">
        <f t="shared" si="9"/>
        <v>1</v>
      </c>
      <c r="L117">
        <f t="shared" si="9"/>
        <v>0</v>
      </c>
      <c r="M117">
        <f t="shared" si="9"/>
        <v>0</v>
      </c>
      <c r="N117">
        <f t="shared" si="9"/>
        <v>0</v>
      </c>
      <c r="O117">
        <f t="shared" si="9"/>
        <v>0</v>
      </c>
      <c r="P117">
        <f t="shared" si="9"/>
        <v>0</v>
      </c>
      <c r="Q117">
        <f t="shared" si="9"/>
        <v>0</v>
      </c>
      <c r="R117">
        <f>LEFT(result!D117,FIND(" ",result!D117))+0</f>
        <v>6</v>
      </c>
      <c r="S117">
        <f>IF(IFERROR(FIND(S$1,result!E117)&gt;0,"0")=TRUE,"1","0")+0</f>
        <v>1</v>
      </c>
      <c r="T117">
        <f>IF(IFERROR(FIND(T$1,result!E117)&gt;0,"0")=TRUE,"1","0")+0</f>
        <v>0</v>
      </c>
      <c r="U117">
        <f>IF(IFERROR(FIND(U$1,result!E117)&gt;0,"0")=TRUE,"1","0")+0</f>
        <v>1</v>
      </c>
      <c r="V117">
        <f>IF(IFERROR(FIND(V$1,result!E117)&gt;0,"0")=TRUE,"1","0")+0</f>
        <v>0</v>
      </c>
      <c r="W117">
        <f>IFERROR(SUBSTITUTE(LEFT(result!G117,FIND(" out",result!G117)-1),"Rating ","")+0,"")</f>
        <v>4.67</v>
      </c>
      <c r="X117">
        <f>IFERROR(LEFT(result!I117,FIND(" r",result!I117)-1)+0,"")</f>
        <v>3</v>
      </c>
      <c r="Y117" t="str">
        <f>SUBSTITUTE(RIGHT(result!C117,LEN(result!C117)-SEARCH("in",result!C117)-2),"Kecamatan ","")</f>
        <v>Jetis</v>
      </c>
      <c r="Z117">
        <f>IFERROR(SUBSTITUTE(LEFT(result!F117,FIND(" /",result!F117)-1),"Price:$","")+0,"0")+0</f>
        <v>76</v>
      </c>
      <c r="AA117" s="3"/>
      <c r="AB117" s="7"/>
    </row>
    <row r="118" spans="1:28" x14ac:dyDescent="0.35">
      <c r="A118">
        <v>117</v>
      </c>
      <c r="B118" t="str">
        <f>LEFT(result!B118,FIND(" - ",result!B118)-1)</f>
        <v>BODRONOYO 2 GUEST HOUSE</v>
      </c>
      <c r="C118" t="str">
        <f>LEFT(result!C118,FIND("in",result!C118)-1)</f>
        <v xml:space="preserve">Entire house </v>
      </c>
      <c r="D118">
        <f t="shared" si="6"/>
        <v>1</v>
      </c>
      <c r="E118">
        <f t="shared" si="6"/>
        <v>0</v>
      </c>
      <c r="F118">
        <f t="shared" si="9"/>
        <v>0</v>
      </c>
      <c r="G118">
        <f t="shared" si="9"/>
        <v>0</v>
      </c>
      <c r="H118">
        <f t="shared" si="9"/>
        <v>0</v>
      </c>
      <c r="I118">
        <f t="shared" si="9"/>
        <v>1</v>
      </c>
      <c r="J118">
        <f t="shared" si="9"/>
        <v>0</v>
      </c>
      <c r="K118">
        <f t="shared" si="9"/>
        <v>0</v>
      </c>
      <c r="L118">
        <f t="shared" si="9"/>
        <v>0</v>
      </c>
      <c r="M118">
        <f t="shared" si="9"/>
        <v>0</v>
      </c>
      <c r="N118">
        <f t="shared" si="9"/>
        <v>0</v>
      </c>
      <c r="O118">
        <f t="shared" si="9"/>
        <v>0</v>
      </c>
      <c r="P118">
        <f t="shared" si="9"/>
        <v>0</v>
      </c>
      <c r="Q118">
        <f t="shared" si="9"/>
        <v>0</v>
      </c>
      <c r="R118">
        <f>LEFT(result!D118,FIND(" ",result!D118))+0</f>
        <v>6</v>
      </c>
      <c r="S118">
        <f>IF(IFERROR(FIND(S$1,result!E118)&gt;0,"0")=TRUE,"1","0")+0</f>
        <v>1</v>
      </c>
      <c r="T118">
        <f>IF(IFERROR(FIND(T$1,result!E118)&gt;0,"0")=TRUE,"1","0")+0</f>
        <v>1</v>
      </c>
      <c r="U118">
        <f>IF(IFERROR(FIND(U$1,result!E118)&gt;0,"0")=TRUE,"1","0")+0</f>
        <v>1</v>
      </c>
      <c r="V118">
        <f>IF(IFERROR(FIND(V$1,result!E118)&gt;0,"0")=TRUE,"1","0")+0</f>
        <v>0</v>
      </c>
      <c r="W118" t="str">
        <f>IFERROR(SUBSTITUTE(LEFT(result!G118,FIND(" out",result!G118)-1),"Rating ","")+0,"")</f>
        <v/>
      </c>
      <c r="X118" t="str">
        <f>IFERROR(LEFT(result!I118,FIND(" r",result!I118)-1)+0,"")</f>
        <v/>
      </c>
      <c r="Y118" t="str">
        <f>SUBSTITUTE(RIGHT(result!C118,LEN(result!C118)-SEARCH("in",result!C118)-2),"Kecamatan ","")</f>
        <v>Daerah Istimewa Yogyakarta</v>
      </c>
      <c r="Z118">
        <f>IFERROR(SUBSTITUTE(LEFT(result!F118,FIND(" /",result!F118)-1),"Price:$","")+0,"0")+0</f>
        <v>123</v>
      </c>
      <c r="AA118" s="3"/>
      <c r="AB118" s="7"/>
    </row>
    <row r="119" spans="1:28" x14ac:dyDescent="0.35">
      <c r="A119">
        <v>118</v>
      </c>
      <c r="B119" t="str">
        <f>LEFT(result!B119,FIND(" - ",result!B119)-1)</f>
        <v>Dilah House Syariah: 4 Kamar dgn Kipas Angin 8org</v>
      </c>
      <c r="C119" t="str">
        <f>LEFT(result!C119,FIND("in",result!C119)-1)</f>
        <v xml:space="preserve">Private room </v>
      </c>
      <c r="D119">
        <f t="shared" si="6"/>
        <v>0</v>
      </c>
      <c r="E119">
        <f t="shared" si="6"/>
        <v>1</v>
      </c>
      <c r="F119">
        <f t="shared" si="9"/>
        <v>0</v>
      </c>
      <c r="G119">
        <f t="shared" si="9"/>
        <v>0</v>
      </c>
      <c r="H119">
        <f t="shared" si="9"/>
        <v>0</v>
      </c>
      <c r="I119">
        <f t="shared" si="9"/>
        <v>0</v>
      </c>
      <c r="J119">
        <f t="shared" si="9"/>
        <v>0</v>
      </c>
      <c r="K119">
        <f t="shared" si="9"/>
        <v>0</v>
      </c>
      <c r="L119">
        <f t="shared" si="9"/>
        <v>1</v>
      </c>
      <c r="M119">
        <f t="shared" si="9"/>
        <v>0</v>
      </c>
      <c r="N119">
        <f t="shared" si="9"/>
        <v>0</v>
      </c>
      <c r="O119">
        <f t="shared" si="9"/>
        <v>0</v>
      </c>
      <c r="P119">
        <f t="shared" si="9"/>
        <v>0</v>
      </c>
      <c r="Q119">
        <f t="shared" si="9"/>
        <v>0</v>
      </c>
      <c r="R119">
        <f>LEFT(result!D119,FIND(" ",result!D119))+0</f>
        <v>8</v>
      </c>
      <c r="S119">
        <f>IF(IFERROR(FIND(S$1,result!E119)&gt;0,"0")=TRUE,"1","0")+0</f>
        <v>0</v>
      </c>
      <c r="T119">
        <f>IF(IFERROR(FIND(T$1,result!E119)&gt;0,"0")=TRUE,"1","0")+0</f>
        <v>0</v>
      </c>
      <c r="U119">
        <f>IF(IFERROR(FIND(U$1,result!E119)&gt;0,"0")=TRUE,"1","0")+0</f>
        <v>1</v>
      </c>
      <c r="V119">
        <f>IF(IFERROR(FIND(V$1,result!E119)&gt;0,"0")=TRUE,"1","0")+0</f>
        <v>0</v>
      </c>
      <c r="W119" t="str">
        <f>IFERROR(SUBSTITUTE(LEFT(result!G119,FIND(" out",result!G119)-1),"Rating ","")+0,"")</f>
        <v/>
      </c>
      <c r="X119" t="str">
        <f>IFERROR(LEFT(result!I119,FIND(" r",result!I119)-1)+0,"")</f>
        <v/>
      </c>
      <c r="Y119" t="str">
        <f>SUBSTITUTE(RIGHT(result!C119,LEN(result!C119)-SEARCH("in",result!C119)-2),"Kecamatan ","")</f>
        <v>Gondomanan</v>
      </c>
      <c r="Z119">
        <f>IFERROR(SUBSTITUTE(LEFT(result!F119,FIND(" /",result!F119)-1),"Price:$","")+0,"0")+0</f>
        <v>35</v>
      </c>
      <c r="AA119" s="3"/>
      <c r="AB119" s="7"/>
    </row>
    <row r="120" spans="1:28" x14ac:dyDescent="0.35">
      <c r="A120">
        <v>119</v>
      </c>
      <c r="B120" t="str">
        <f>LEFT(result!B120,FIND(" - ",result!B120)-1)</f>
        <v>Ndalem Rahayu Pavillion</v>
      </c>
      <c r="C120" t="str">
        <f>LEFT(result!C120,FIND("in",result!C120)-1)</f>
        <v xml:space="preserve">Entire guesthouse </v>
      </c>
      <c r="D120">
        <f t="shared" si="6"/>
        <v>1</v>
      </c>
      <c r="E120">
        <f t="shared" si="6"/>
        <v>0</v>
      </c>
      <c r="F120">
        <f t="shared" si="9"/>
        <v>0</v>
      </c>
      <c r="G120">
        <f t="shared" si="9"/>
        <v>0</v>
      </c>
      <c r="H120">
        <f t="shared" si="9"/>
        <v>0</v>
      </c>
      <c r="I120">
        <f t="shared" si="9"/>
        <v>1</v>
      </c>
      <c r="J120">
        <f t="shared" si="9"/>
        <v>1</v>
      </c>
      <c r="K120">
        <f t="shared" si="9"/>
        <v>0</v>
      </c>
      <c r="L120">
        <f t="shared" si="9"/>
        <v>0</v>
      </c>
      <c r="M120">
        <f t="shared" si="9"/>
        <v>0</v>
      </c>
      <c r="N120">
        <f t="shared" si="9"/>
        <v>0</v>
      </c>
      <c r="O120">
        <f t="shared" si="9"/>
        <v>0</v>
      </c>
      <c r="P120">
        <f t="shared" si="9"/>
        <v>0</v>
      </c>
      <c r="Q120">
        <f t="shared" si="9"/>
        <v>0</v>
      </c>
      <c r="R120">
        <f>LEFT(result!D120,FIND(" ",result!D120))+0</f>
        <v>10</v>
      </c>
      <c r="S120">
        <f>IF(IFERROR(FIND(S$1,result!E120)&gt;0,"0")=TRUE,"1","0")+0</f>
        <v>1</v>
      </c>
      <c r="T120">
        <f>IF(IFERROR(FIND(T$1,result!E120)&gt;0,"0")=TRUE,"1","0")+0</f>
        <v>1</v>
      </c>
      <c r="U120">
        <f>IF(IFERROR(FIND(U$1,result!E120)&gt;0,"0")=TRUE,"1","0")+0</f>
        <v>1</v>
      </c>
      <c r="V120">
        <f>IF(IFERROR(FIND(V$1,result!E120)&gt;0,"0")=TRUE,"1","0")+0</f>
        <v>0</v>
      </c>
      <c r="W120">
        <f>IFERROR(SUBSTITUTE(LEFT(result!G120,FIND(" out",result!G120)-1),"Rating ","")+0,"")</f>
        <v>4.7699999999999996</v>
      </c>
      <c r="X120">
        <f>IFERROR(LEFT(result!I120,FIND(" r",result!I120)-1)+0,"")</f>
        <v>13</v>
      </c>
      <c r="Y120" t="str">
        <f>SUBSTITUTE(RIGHT(result!C120,LEN(result!C120)-SEARCH("in",result!C120)-2),"Kecamatan ","")</f>
        <v>Laweyan</v>
      </c>
      <c r="Z120">
        <f>IFERROR(SUBSTITUTE(LEFT(result!F120,FIND(" /",result!F120)-1),"Price:$","")+0,"0")+0</f>
        <v>79</v>
      </c>
      <c r="AA120" s="3"/>
      <c r="AB120" s="7"/>
    </row>
    <row r="121" spans="1:28" x14ac:dyDescent="0.35">
      <c r="A121">
        <v>120</v>
      </c>
      <c r="B121" t="str">
        <f>LEFT(result!B121,FIND(" - ",result!B121)-1)</f>
        <v>Villa with Japanesse style, Free Car and Driver</v>
      </c>
      <c r="C121" t="str">
        <f>LEFT(result!C121,FIND("in",result!C121)-1)</f>
        <v xml:space="preserve">Private room </v>
      </c>
      <c r="D121">
        <f t="shared" si="6"/>
        <v>0</v>
      </c>
      <c r="E121">
        <f t="shared" si="6"/>
        <v>1</v>
      </c>
      <c r="F121">
        <f t="shared" si="9"/>
        <v>0</v>
      </c>
      <c r="G121">
        <f t="shared" si="9"/>
        <v>0</v>
      </c>
      <c r="H121">
        <f t="shared" si="9"/>
        <v>0</v>
      </c>
      <c r="I121">
        <f t="shared" si="9"/>
        <v>0</v>
      </c>
      <c r="J121">
        <f t="shared" si="9"/>
        <v>0</v>
      </c>
      <c r="K121">
        <f t="shared" si="9"/>
        <v>0</v>
      </c>
      <c r="L121">
        <f t="shared" si="9"/>
        <v>1</v>
      </c>
      <c r="M121">
        <f t="shared" si="9"/>
        <v>0</v>
      </c>
      <c r="N121">
        <f t="shared" si="9"/>
        <v>0</v>
      </c>
      <c r="O121">
        <f t="shared" si="9"/>
        <v>0</v>
      </c>
      <c r="P121">
        <f t="shared" si="9"/>
        <v>0</v>
      </c>
      <c r="Q121">
        <f t="shared" si="9"/>
        <v>0</v>
      </c>
      <c r="R121">
        <f>LEFT(result!D121,FIND(" ",result!D121))+0</f>
        <v>8</v>
      </c>
      <c r="S121">
        <f>IF(IFERROR(FIND(S$1,result!E121)&gt;0,"0")=TRUE,"1","0")+0</f>
        <v>1</v>
      </c>
      <c r="T121">
        <f>IF(IFERROR(FIND(T$1,result!E121)&gt;0,"0")=TRUE,"1","0")+0</f>
        <v>0</v>
      </c>
      <c r="U121">
        <f>IF(IFERROR(FIND(U$1,result!E121)&gt;0,"0")=TRUE,"1","0")+0</f>
        <v>0</v>
      </c>
      <c r="V121">
        <f>IF(IFERROR(FIND(V$1,result!E121)&gt;0,"0")=TRUE,"1","0")+0</f>
        <v>0</v>
      </c>
      <c r="W121" t="str">
        <f>IFERROR(SUBSTITUTE(LEFT(result!G121,FIND(" out",result!G121)-1),"Rating ","")+0,"")</f>
        <v/>
      </c>
      <c r="X121" t="str">
        <f>IFERROR(LEFT(result!I121,FIND(" r",result!I121)-1)+0,"")</f>
        <v/>
      </c>
      <c r="Y121" t="str">
        <f>SUBSTITUTE(RIGHT(result!C121,LEN(result!C121)-SEARCH("in",result!C121)-2),"Kecamatan ","")</f>
        <v>Kaliurang</v>
      </c>
      <c r="Z121">
        <f>IFERROR(SUBSTITUTE(LEFT(result!F121,FIND(" /",result!F121)-1),"Price:$","")+0,"0")+0</f>
        <v>140</v>
      </c>
      <c r="AA121" s="3"/>
      <c r="AB121" s="7"/>
    </row>
    <row r="122" spans="1:28" x14ac:dyDescent="0.35">
      <c r="A122">
        <v>121</v>
      </c>
      <c r="B122" t="str">
        <f>LEFT(result!B122,FIND(" - ",result!B122)-1)</f>
        <v>Ndalem Cemara Homestay Yogyakarta</v>
      </c>
      <c r="C122" t="str">
        <f>LEFT(result!C122,FIND("in",result!C122)-1)</f>
        <v xml:space="preserve">Entire house </v>
      </c>
      <c r="D122">
        <f t="shared" si="6"/>
        <v>1</v>
      </c>
      <c r="E122">
        <f t="shared" si="6"/>
        <v>0</v>
      </c>
      <c r="F122">
        <f t="shared" si="9"/>
        <v>0</v>
      </c>
      <c r="G122">
        <f t="shared" si="9"/>
        <v>0</v>
      </c>
      <c r="H122">
        <f t="shared" si="9"/>
        <v>0</v>
      </c>
      <c r="I122">
        <f t="shared" si="9"/>
        <v>1</v>
      </c>
      <c r="J122">
        <f t="shared" si="9"/>
        <v>0</v>
      </c>
      <c r="K122">
        <f t="shared" si="9"/>
        <v>0</v>
      </c>
      <c r="L122">
        <f t="shared" si="9"/>
        <v>0</v>
      </c>
      <c r="M122">
        <f t="shared" si="9"/>
        <v>0</v>
      </c>
      <c r="N122">
        <f t="shared" si="9"/>
        <v>0</v>
      </c>
      <c r="O122">
        <f t="shared" si="9"/>
        <v>0</v>
      </c>
      <c r="P122">
        <f t="shared" si="9"/>
        <v>0</v>
      </c>
      <c r="Q122">
        <f t="shared" si="9"/>
        <v>0</v>
      </c>
      <c r="R122">
        <f>LEFT(result!D122,FIND(" ",result!D122))+0</f>
        <v>14</v>
      </c>
      <c r="S122">
        <f>IF(IFERROR(FIND(S$1,result!E122)&gt;0,"0")=TRUE,"1","0")+0</f>
        <v>1</v>
      </c>
      <c r="T122">
        <f>IF(IFERROR(FIND(T$1,result!E122)&gt;0,"0")=TRUE,"1","0")+0</f>
        <v>0</v>
      </c>
      <c r="U122">
        <f>IF(IFERROR(FIND(U$1,result!E122)&gt;0,"0")=TRUE,"1","0")+0</f>
        <v>1</v>
      </c>
      <c r="V122">
        <f>IF(IFERROR(FIND(V$1,result!E122)&gt;0,"0")=TRUE,"1","0")+0</f>
        <v>0</v>
      </c>
      <c r="W122">
        <f>IFERROR(SUBSTITUTE(LEFT(result!G122,FIND(" out",result!G122)-1),"Rating ","")+0,"")</f>
        <v>4.75</v>
      </c>
      <c r="X122">
        <f>IFERROR(LEFT(result!I122,FIND(" r",result!I122)-1)+0,"")</f>
        <v>4</v>
      </c>
      <c r="Y122" t="str">
        <f>SUBSTITUTE(RIGHT(result!C122,LEN(result!C122)-SEARCH("in",result!C122)-2),"Kecamatan ","")</f>
        <v>Depok Sub-District</v>
      </c>
      <c r="Z122">
        <f>IFERROR(SUBSTITUTE(LEFT(result!F122,FIND(" /",result!F122)-1),"Price:$","")+0,"0")+0</f>
        <v>106</v>
      </c>
      <c r="AA122" s="3"/>
      <c r="AB122" s="7"/>
    </row>
    <row r="123" spans="1:28" x14ac:dyDescent="0.35">
      <c r="A123">
        <v>122</v>
      </c>
      <c r="B123" t="str">
        <f>LEFT(result!B123,FIND(" - ",result!B123)-1)</f>
        <v>Dilah Guesthouse 8 Bed Room near Alunalun 20people</v>
      </c>
      <c r="C123" t="str">
        <f>LEFT(result!C123,FIND("in",result!C123)-1)</f>
        <v xml:space="preserve">Entire house </v>
      </c>
      <c r="D123">
        <f t="shared" si="6"/>
        <v>1</v>
      </c>
      <c r="E123">
        <f t="shared" si="6"/>
        <v>0</v>
      </c>
      <c r="F123">
        <f t="shared" si="9"/>
        <v>0</v>
      </c>
      <c r="G123">
        <f t="shared" si="9"/>
        <v>0</v>
      </c>
      <c r="H123">
        <f t="shared" si="9"/>
        <v>0</v>
      </c>
      <c r="I123">
        <f t="shared" si="9"/>
        <v>1</v>
      </c>
      <c r="J123">
        <f t="shared" si="9"/>
        <v>0</v>
      </c>
      <c r="K123">
        <f t="shared" si="9"/>
        <v>0</v>
      </c>
      <c r="L123">
        <f t="shared" si="9"/>
        <v>0</v>
      </c>
      <c r="M123">
        <f t="shared" si="9"/>
        <v>0</v>
      </c>
      <c r="N123">
        <f t="shared" si="9"/>
        <v>0</v>
      </c>
      <c r="O123">
        <f t="shared" si="9"/>
        <v>0</v>
      </c>
      <c r="P123">
        <f t="shared" si="9"/>
        <v>0</v>
      </c>
      <c r="Q123">
        <f t="shared" si="9"/>
        <v>0</v>
      </c>
      <c r="R123">
        <f>LEFT(result!D123,FIND(" ",result!D123))+0</f>
        <v>16</v>
      </c>
      <c r="S123">
        <f>IF(IFERROR(FIND(S$1,result!E123)&gt;0,"0")=TRUE,"1","0")+0</f>
        <v>1</v>
      </c>
      <c r="T123">
        <f>IF(IFERROR(FIND(T$1,result!E123)&gt;0,"0")=TRUE,"1","0")+0</f>
        <v>0</v>
      </c>
      <c r="U123">
        <f>IF(IFERROR(FIND(U$1,result!E123)&gt;0,"0")=TRUE,"1","0")+0</f>
        <v>1</v>
      </c>
      <c r="V123">
        <f>IF(IFERROR(FIND(V$1,result!E123)&gt;0,"0")=TRUE,"1","0")+0</f>
        <v>0</v>
      </c>
      <c r="W123" t="str">
        <f>IFERROR(SUBSTITUTE(LEFT(result!G123,FIND(" out",result!G123)-1),"Rating ","")+0,"")</f>
        <v/>
      </c>
      <c r="X123" t="str">
        <f>IFERROR(LEFT(result!I123,FIND(" r",result!I123)-1)+0,"")</f>
        <v/>
      </c>
      <c r="Y123" t="str">
        <f>SUBSTITUTE(RIGHT(result!C123,LEN(result!C123)-SEARCH("in",result!C123)-2),"Kecamatan ","")</f>
        <v>Gondomanan</v>
      </c>
      <c r="Z123">
        <f>IFERROR(SUBSTITUTE(LEFT(result!F123,FIND(" /",result!F123)-1),"Price:$","")+0,"0")+0</f>
        <v>92</v>
      </c>
      <c r="AA123" s="3"/>
      <c r="AB123" s="7"/>
    </row>
    <row r="124" spans="1:28" x14ac:dyDescent="0.35">
      <c r="A124">
        <v>123</v>
      </c>
      <c r="B124" t="str">
        <f>LEFT(result!B124,FIND(" - ",result!B124)-1)</f>
        <v>Limasan Candi Gebang</v>
      </c>
      <c r="C124" t="str">
        <f>LEFT(result!C124,FIND("in",result!C124)-1)</f>
        <v xml:space="preserve">Entire house </v>
      </c>
      <c r="D124">
        <f t="shared" si="6"/>
        <v>1</v>
      </c>
      <c r="E124">
        <f t="shared" si="6"/>
        <v>0</v>
      </c>
      <c r="F124">
        <f t="shared" si="9"/>
        <v>0</v>
      </c>
      <c r="G124">
        <f t="shared" si="9"/>
        <v>0</v>
      </c>
      <c r="H124">
        <f t="shared" si="9"/>
        <v>0</v>
      </c>
      <c r="I124">
        <f t="shared" si="9"/>
        <v>1</v>
      </c>
      <c r="J124">
        <f t="shared" si="9"/>
        <v>0</v>
      </c>
      <c r="K124">
        <f t="shared" si="9"/>
        <v>0</v>
      </c>
      <c r="L124">
        <f t="shared" si="9"/>
        <v>0</v>
      </c>
      <c r="M124">
        <f t="shared" si="9"/>
        <v>0</v>
      </c>
      <c r="N124">
        <f t="shared" si="9"/>
        <v>0</v>
      </c>
      <c r="O124">
        <f t="shared" si="9"/>
        <v>0</v>
      </c>
      <c r="P124">
        <f t="shared" si="9"/>
        <v>0</v>
      </c>
      <c r="Q124">
        <f t="shared" si="9"/>
        <v>0</v>
      </c>
      <c r="R124">
        <f>LEFT(result!D124,FIND(" ",result!D124))+0</f>
        <v>10</v>
      </c>
      <c r="S124">
        <f>IF(IFERROR(FIND(S$1,result!E124)&gt;0,"0")=TRUE,"1","0")+0</f>
        <v>0</v>
      </c>
      <c r="T124">
        <f>IF(IFERROR(FIND(T$1,result!E124)&gt;0,"0")=TRUE,"1","0")+0</f>
        <v>1</v>
      </c>
      <c r="U124">
        <f>IF(IFERROR(FIND(U$1,result!E124)&gt;0,"0")=TRUE,"1","0")+0</f>
        <v>0</v>
      </c>
      <c r="V124">
        <f>IF(IFERROR(FIND(V$1,result!E124)&gt;0,"0")=TRUE,"1","0")+0</f>
        <v>0</v>
      </c>
      <c r="W124">
        <f>IFERROR(SUBSTITUTE(LEFT(result!G124,FIND(" out",result!G124)-1),"Rating ","")+0,"")</f>
        <v>5</v>
      </c>
      <c r="X124">
        <f>IFERROR(LEFT(result!I124,FIND(" r",result!I124)-1)+0,"")</f>
        <v>6</v>
      </c>
      <c r="Y124" t="str">
        <f>SUBSTITUTE(RIGHT(result!C124,LEN(result!C124)-SEARCH("in",result!C124)-2),"Kecamatan ","")</f>
        <v>Ngemplak</v>
      </c>
      <c r="Z124">
        <f>IFERROR(SUBSTITUTE(LEFT(result!F124,FIND(" /",result!F124)-1),"Price:$","")+0,"0")+0</f>
        <v>78</v>
      </c>
      <c r="AA124" s="3"/>
      <c r="AB124" s="7"/>
    </row>
    <row r="125" spans="1:28" x14ac:dyDescent="0.35">
      <c r="A125">
        <v>124</v>
      </c>
      <c r="B125" t="str">
        <f>LEFT(result!B125,FIND(" - ",result!B125)-1)</f>
        <v>10â€™ jln ke malioboro|max 28guest|kembangGulahostel</v>
      </c>
      <c r="C125" t="str">
        <f>LEFT(result!C125,FIND("in",result!C125)-1)</f>
        <v xml:space="preserve">Entire house </v>
      </c>
      <c r="D125">
        <f t="shared" si="6"/>
        <v>1</v>
      </c>
      <c r="E125">
        <f t="shared" si="6"/>
        <v>0</v>
      </c>
      <c r="F125">
        <f t="shared" ref="F125:Q130" si="10">IF(IFERROR(FIND(F$1,$C125)&gt;0,"0")=TRUE,"1","0")+0</f>
        <v>0</v>
      </c>
      <c r="G125">
        <f t="shared" si="10"/>
        <v>0</v>
      </c>
      <c r="H125">
        <f t="shared" si="10"/>
        <v>0</v>
      </c>
      <c r="I125">
        <f t="shared" si="10"/>
        <v>1</v>
      </c>
      <c r="J125">
        <f t="shared" si="10"/>
        <v>0</v>
      </c>
      <c r="K125">
        <f t="shared" si="10"/>
        <v>0</v>
      </c>
      <c r="L125">
        <f t="shared" si="10"/>
        <v>0</v>
      </c>
      <c r="M125">
        <f t="shared" si="10"/>
        <v>0</v>
      </c>
      <c r="N125">
        <f t="shared" si="10"/>
        <v>0</v>
      </c>
      <c r="O125">
        <f t="shared" si="10"/>
        <v>0</v>
      </c>
      <c r="P125">
        <f t="shared" si="10"/>
        <v>0</v>
      </c>
      <c r="Q125">
        <f t="shared" si="10"/>
        <v>0</v>
      </c>
      <c r="R125">
        <f>LEFT(result!D125,FIND(" ",result!D125))+0</f>
        <v>16</v>
      </c>
      <c r="S125">
        <f>IF(IFERROR(FIND(S$1,result!E125)&gt;0,"0")=TRUE,"1","0")+0</f>
        <v>1</v>
      </c>
      <c r="T125">
        <f>IF(IFERROR(FIND(T$1,result!E125)&gt;0,"0")=TRUE,"1","0")+0</f>
        <v>1</v>
      </c>
      <c r="U125">
        <f>IF(IFERROR(FIND(U$1,result!E125)&gt;0,"0")=TRUE,"1","0")+0</f>
        <v>1</v>
      </c>
      <c r="V125">
        <f>IF(IFERROR(FIND(V$1,result!E125)&gt;0,"0")=TRUE,"1","0")+0</f>
        <v>0</v>
      </c>
      <c r="W125" t="str">
        <f>IFERROR(SUBSTITUTE(LEFT(result!G125,FIND(" out",result!G125)-1),"Rating ","")+0,"")</f>
        <v/>
      </c>
      <c r="X125" t="str">
        <f>IFERROR(LEFT(result!I125,FIND(" r",result!I125)-1)+0,"")</f>
        <v/>
      </c>
      <c r="Y125" t="str">
        <f>SUBSTITUTE(RIGHT(result!C125,LEN(result!C125)-SEARCH("in",result!C125)-2),"Kecamatan ","")</f>
        <v>Pakualaman</v>
      </c>
      <c r="Z125">
        <f>IFERROR(SUBSTITUTE(LEFT(result!F125,FIND(" /",result!F125)-1),"Price:$","")+0,"0")+0</f>
        <v>169</v>
      </c>
      <c r="AA125" s="3"/>
      <c r="AB125" s="7"/>
    </row>
    <row r="126" spans="1:28" x14ac:dyDescent="0.35">
      <c r="A126">
        <v>125</v>
      </c>
      <c r="B126" t="str">
        <f>LEFT(result!B126,FIND(" - ",result!B126)-1)</f>
        <v>Omah Gading Homestay</v>
      </c>
      <c r="C126" t="str">
        <f>LEFT(result!C126,FIND("in",result!C126)-1)</f>
        <v xml:space="preserve">Entire house </v>
      </c>
      <c r="D126">
        <f t="shared" si="6"/>
        <v>1</v>
      </c>
      <c r="E126">
        <f t="shared" si="6"/>
        <v>0</v>
      </c>
      <c r="F126">
        <f t="shared" si="10"/>
        <v>0</v>
      </c>
      <c r="G126">
        <f t="shared" si="10"/>
        <v>0</v>
      </c>
      <c r="H126">
        <f t="shared" si="10"/>
        <v>0</v>
      </c>
      <c r="I126">
        <f t="shared" si="10"/>
        <v>1</v>
      </c>
      <c r="J126">
        <f t="shared" si="10"/>
        <v>0</v>
      </c>
      <c r="K126">
        <f t="shared" si="10"/>
        <v>0</v>
      </c>
      <c r="L126">
        <f t="shared" si="10"/>
        <v>0</v>
      </c>
      <c r="M126">
        <f t="shared" si="10"/>
        <v>0</v>
      </c>
      <c r="N126">
        <f t="shared" si="10"/>
        <v>0</v>
      </c>
      <c r="O126">
        <f t="shared" si="10"/>
        <v>0</v>
      </c>
      <c r="P126">
        <f t="shared" si="10"/>
        <v>0</v>
      </c>
      <c r="Q126">
        <f t="shared" si="10"/>
        <v>0</v>
      </c>
      <c r="R126">
        <f>LEFT(result!D126,FIND(" ",result!D126))+0</f>
        <v>15</v>
      </c>
      <c r="S126">
        <f>IF(IFERROR(FIND(S$1,result!E126)&gt;0,"0")=TRUE,"1","0")+0</f>
        <v>0</v>
      </c>
      <c r="T126">
        <f>IF(IFERROR(FIND(T$1,result!E126)&gt;0,"0")=TRUE,"1","0")+0</f>
        <v>0</v>
      </c>
      <c r="U126">
        <f>IF(IFERROR(FIND(U$1,result!E126)&gt;0,"0")=TRUE,"1","0")+0</f>
        <v>0</v>
      </c>
      <c r="V126">
        <f>IF(IFERROR(FIND(V$1,result!E126)&gt;0,"0")=TRUE,"1","0")+0</f>
        <v>0</v>
      </c>
      <c r="W126" t="str">
        <f>IFERROR(SUBSTITUTE(LEFT(result!G126,FIND(" out",result!G126)-1),"Rating ","")+0,"")</f>
        <v/>
      </c>
      <c r="X126" t="str">
        <f>IFERROR(LEFT(result!I126,FIND(" r",result!I126)-1)+0,"")</f>
        <v/>
      </c>
      <c r="Y126" t="str">
        <f>SUBSTITUTE(RIGHT(result!C126,LEN(result!C126)-SEARCH("in",result!C126)-2),"Kecamatan ","")</f>
        <v>Playen</v>
      </c>
      <c r="Z126">
        <f>IFERROR(SUBSTITUTE(LEFT(result!F126,FIND(" /",result!F126)-1),"Price:$","")+0,"0")+0</f>
        <v>33</v>
      </c>
      <c r="AA126" s="3"/>
      <c r="AB126" s="7"/>
    </row>
    <row r="127" spans="1:28" x14ac:dyDescent="0.35">
      <c r="A127">
        <v>126</v>
      </c>
      <c r="B127" t="str">
        <f>LEFT(result!B127,FIND(" - ",result!B127)-1)</f>
        <v>Yogyakarta Backpacker 2 @ Tugu Yogyakarta.</v>
      </c>
      <c r="C127" t="str">
        <f>LEFT(result!C127,FIND("in",result!C127)-1)</f>
        <v xml:space="preserve">Private room </v>
      </c>
      <c r="D127">
        <f t="shared" si="6"/>
        <v>0</v>
      </c>
      <c r="E127">
        <f t="shared" si="6"/>
        <v>1</v>
      </c>
      <c r="F127">
        <f t="shared" si="10"/>
        <v>0</v>
      </c>
      <c r="G127">
        <f t="shared" si="10"/>
        <v>0</v>
      </c>
      <c r="H127">
        <f t="shared" si="10"/>
        <v>0</v>
      </c>
      <c r="I127">
        <f t="shared" si="10"/>
        <v>0</v>
      </c>
      <c r="J127">
        <f t="shared" si="10"/>
        <v>0</v>
      </c>
      <c r="K127">
        <f t="shared" si="10"/>
        <v>0</v>
      </c>
      <c r="L127">
        <f t="shared" si="10"/>
        <v>1</v>
      </c>
      <c r="M127">
        <f t="shared" si="10"/>
        <v>0</v>
      </c>
      <c r="N127">
        <f t="shared" si="10"/>
        <v>0</v>
      </c>
      <c r="O127">
        <f t="shared" si="10"/>
        <v>0</v>
      </c>
      <c r="P127">
        <f t="shared" si="10"/>
        <v>0</v>
      </c>
      <c r="Q127">
        <f t="shared" si="10"/>
        <v>0</v>
      </c>
      <c r="R127">
        <f>LEFT(result!D127,FIND(" ",result!D127))+0</f>
        <v>12</v>
      </c>
      <c r="S127">
        <f>IF(IFERROR(FIND(S$1,result!E127)&gt;0,"0")=TRUE,"1","0")+0</f>
        <v>1</v>
      </c>
      <c r="T127">
        <f>IF(IFERROR(FIND(T$1,result!E127)&gt;0,"0")=TRUE,"1","0")+0</f>
        <v>1</v>
      </c>
      <c r="U127">
        <f>IF(IFERROR(FIND(U$1,result!E127)&gt;0,"0")=TRUE,"1","0")+0</f>
        <v>0</v>
      </c>
      <c r="V127">
        <f>IF(IFERROR(FIND(V$1,result!E127)&gt;0,"0")=TRUE,"1","0")+0</f>
        <v>0</v>
      </c>
      <c r="W127">
        <f>IFERROR(SUBSTITUTE(LEFT(result!G127,FIND(" out",result!G127)-1),"Rating ","")+0,"")</f>
        <v>3.86</v>
      </c>
      <c r="X127">
        <f>IFERROR(LEFT(result!I127,FIND(" r",result!I127)-1)+0,"")</f>
        <v>7</v>
      </c>
      <c r="Y127" t="str">
        <f>SUBSTITUTE(RIGHT(result!C127,LEN(result!C127)-SEARCH("in",result!C127)-2),"Kecamatan ","")</f>
        <v>Jetis</v>
      </c>
      <c r="Z127">
        <f>IFERROR(SUBSTITUTE(LEFT(result!F127,FIND(" /",result!F127)-1),"Price:$","")+0,"0")+0</f>
        <v>47</v>
      </c>
      <c r="AA127" s="3"/>
      <c r="AB127" s="7"/>
    </row>
    <row r="128" spans="1:28" x14ac:dyDescent="0.35">
      <c r="A128">
        <v>127</v>
      </c>
      <c r="B128" t="str">
        <f>LEFT(result!B128,FIND(" - ",result!B128)-1)</f>
        <v>Cozy Private Home ay Central Yogyakarta City</v>
      </c>
      <c r="C128" t="str">
        <f>LEFT(result!C128,FIND("in",result!C128)-1)</f>
        <v xml:space="preserve">Entire guest suite </v>
      </c>
      <c r="D128">
        <f t="shared" si="6"/>
        <v>1</v>
      </c>
      <c r="E128">
        <f t="shared" si="6"/>
        <v>0</v>
      </c>
      <c r="F128">
        <f t="shared" si="10"/>
        <v>0</v>
      </c>
      <c r="G128">
        <f t="shared" si="10"/>
        <v>0</v>
      </c>
      <c r="H128">
        <f t="shared" si="10"/>
        <v>0</v>
      </c>
      <c r="I128">
        <f t="shared" si="10"/>
        <v>0</v>
      </c>
      <c r="J128">
        <f t="shared" si="10"/>
        <v>0</v>
      </c>
      <c r="K128">
        <f t="shared" si="10"/>
        <v>0</v>
      </c>
      <c r="L128">
        <f t="shared" si="10"/>
        <v>0</v>
      </c>
      <c r="M128">
        <f t="shared" si="10"/>
        <v>0</v>
      </c>
      <c r="N128">
        <f t="shared" si="10"/>
        <v>0</v>
      </c>
      <c r="O128">
        <f t="shared" si="10"/>
        <v>1</v>
      </c>
      <c r="P128">
        <f t="shared" si="10"/>
        <v>0</v>
      </c>
      <c r="Q128">
        <f t="shared" si="10"/>
        <v>0</v>
      </c>
      <c r="R128">
        <f>LEFT(result!D128,FIND(" ",result!D128))+0</f>
        <v>6</v>
      </c>
      <c r="S128">
        <f>IF(IFERROR(FIND(S$1,result!E128)&gt;0,"0")=TRUE,"1","0")+0</f>
        <v>1</v>
      </c>
      <c r="T128">
        <f>IF(IFERROR(FIND(T$1,result!E128)&gt;0,"0")=TRUE,"1","0")+0</f>
        <v>1</v>
      </c>
      <c r="U128">
        <f>IF(IFERROR(FIND(U$1,result!E128)&gt;0,"0")=TRUE,"1","0")+0</f>
        <v>1</v>
      </c>
      <c r="V128">
        <f>IF(IFERROR(FIND(V$1,result!E128)&gt;0,"0")=TRUE,"1","0")+0</f>
        <v>0</v>
      </c>
      <c r="W128">
        <f>IFERROR(SUBSTITUTE(LEFT(result!G128,FIND(" out",result!G128)-1),"Rating ","")+0,"")</f>
        <v>4.8</v>
      </c>
      <c r="X128">
        <f>IFERROR(LEFT(result!I128,FIND(" r",result!I128)-1)+0,"")</f>
        <v>6</v>
      </c>
      <c r="Y128" t="str">
        <f>SUBSTITUTE(RIGHT(result!C128,LEN(result!C128)-SEARCH("in",result!C128)-2),"Kecamatan ","")</f>
        <v>Gondokusuman</v>
      </c>
      <c r="Z128">
        <f>IFERROR(SUBSTITUTE(LEFT(result!F128,FIND(" /",result!F128)-1),"Price:$","")+0,"0")+0</f>
        <v>71</v>
      </c>
      <c r="AA128" s="3"/>
      <c r="AB128" s="7"/>
    </row>
    <row r="129" spans="1:28" x14ac:dyDescent="0.35">
      <c r="A129">
        <v>128</v>
      </c>
      <c r="B129" t="str">
        <f>LEFT(result!B129,FIND(" - ",result!B129)-1)</f>
        <v>Dilah Guesthouse Syariah</v>
      </c>
      <c r="C129" t="str">
        <f>LEFT(result!C129,FIND("in",result!C129)-1)</f>
        <v xml:space="preserve">Private room </v>
      </c>
      <c r="D129">
        <f t="shared" si="6"/>
        <v>0</v>
      </c>
      <c r="E129">
        <f t="shared" si="6"/>
        <v>1</v>
      </c>
      <c r="F129">
        <f t="shared" si="10"/>
        <v>0</v>
      </c>
      <c r="G129">
        <f t="shared" si="10"/>
        <v>0</v>
      </c>
      <c r="H129">
        <f t="shared" si="10"/>
        <v>0</v>
      </c>
      <c r="I129">
        <f t="shared" si="10"/>
        <v>0</v>
      </c>
      <c r="J129">
        <f t="shared" si="10"/>
        <v>0</v>
      </c>
      <c r="K129">
        <f t="shared" si="10"/>
        <v>0</v>
      </c>
      <c r="L129">
        <f t="shared" si="10"/>
        <v>1</v>
      </c>
      <c r="M129">
        <f t="shared" si="10"/>
        <v>0</v>
      </c>
      <c r="N129">
        <f t="shared" si="10"/>
        <v>0</v>
      </c>
      <c r="O129">
        <f t="shared" si="10"/>
        <v>0</v>
      </c>
      <c r="P129">
        <f t="shared" si="10"/>
        <v>0</v>
      </c>
      <c r="Q129">
        <f t="shared" si="10"/>
        <v>0</v>
      </c>
      <c r="R129">
        <f>LEFT(result!D129,FIND(" ",result!D129))+0</f>
        <v>5</v>
      </c>
      <c r="S129">
        <f>IF(IFERROR(FIND(S$1,result!E129)&gt;0,"0")=TRUE,"1","0")+0</f>
        <v>1</v>
      </c>
      <c r="T129">
        <f>IF(IFERROR(FIND(T$1,result!E129)&gt;0,"0")=TRUE,"1","0")+0</f>
        <v>0</v>
      </c>
      <c r="U129">
        <f>IF(IFERROR(FIND(U$1,result!E129)&gt;0,"0")=TRUE,"1","0")+0</f>
        <v>1</v>
      </c>
      <c r="V129">
        <f>IF(IFERROR(FIND(V$1,result!E129)&gt;0,"0")=TRUE,"1","0")+0</f>
        <v>0</v>
      </c>
      <c r="W129" t="str">
        <f>IFERROR(SUBSTITUTE(LEFT(result!G129,FIND(" out",result!G129)-1),"Rating ","")+0,"")</f>
        <v/>
      </c>
      <c r="X129" t="str">
        <f>IFERROR(LEFT(result!I129,FIND(" r",result!I129)-1)+0,"")</f>
        <v/>
      </c>
      <c r="Y129" t="str">
        <f>SUBSTITUTE(RIGHT(result!C129,LEN(result!C129)-SEARCH("in",result!C129)-2),"Kecamatan ","")</f>
        <v>Gondomanan</v>
      </c>
      <c r="Z129">
        <f>IFERROR(SUBSTITUTE(LEFT(result!F129,FIND(" /",result!F129)-1),"Price:$","")+0,"0")+0</f>
        <v>28</v>
      </c>
      <c r="AA129" s="3"/>
      <c r="AB129" s="7"/>
    </row>
    <row r="130" spans="1:28" x14ac:dyDescent="0.35">
      <c r="A130">
        <v>129</v>
      </c>
      <c r="B130" t="str">
        <f>LEFT(result!B130,FIND(" - ",result!B130)-1)</f>
        <v>15 mins from city center, quiet 3 BR guest house.</v>
      </c>
      <c r="C130" t="str">
        <f>LEFT(result!C130,FIND("in",result!C130)-1)</f>
        <v xml:space="preserve">Entire house </v>
      </c>
      <c r="D130">
        <f t="shared" si="6"/>
        <v>1</v>
      </c>
      <c r="E130">
        <f t="shared" si="6"/>
        <v>0</v>
      </c>
      <c r="F130">
        <f t="shared" si="10"/>
        <v>0</v>
      </c>
      <c r="G130">
        <f t="shared" si="10"/>
        <v>0</v>
      </c>
      <c r="H130">
        <f t="shared" si="10"/>
        <v>0</v>
      </c>
      <c r="I130">
        <f t="shared" si="10"/>
        <v>1</v>
      </c>
      <c r="J130">
        <f t="shared" si="10"/>
        <v>0</v>
      </c>
      <c r="K130">
        <f t="shared" si="10"/>
        <v>0</v>
      </c>
      <c r="L130">
        <f t="shared" si="10"/>
        <v>0</v>
      </c>
      <c r="M130">
        <f t="shared" si="10"/>
        <v>0</v>
      </c>
      <c r="N130">
        <f t="shared" si="10"/>
        <v>0</v>
      </c>
      <c r="O130">
        <f t="shared" si="10"/>
        <v>0</v>
      </c>
      <c r="P130">
        <f t="shared" si="10"/>
        <v>0</v>
      </c>
      <c r="Q130">
        <f t="shared" si="10"/>
        <v>0</v>
      </c>
      <c r="R130">
        <f>LEFT(result!D130,FIND(" ",result!D130))+0</f>
        <v>6</v>
      </c>
      <c r="S130">
        <f>IF(IFERROR(FIND(S$1,result!E130)&gt;0,"0")=TRUE,"1","0")+0</f>
        <v>1</v>
      </c>
      <c r="T130">
        <f>IF(IFERROR(FIND(T$1,result!E130)&gt;0,"0")=TRUE,"1","0")+0</f>
        <v>1</v>
      </c>
      <c r="U130">
        <f>IF(IFERROR(FIND(U$1,result!E130)&gt;0,"0")=TRUE,"1","0")+0</f>
        <v>1</v>
      </c>
      <c r="V130">
        <f>IF(IFERROR(FIND(V$1,result!E130)&gt;0,"0")=TRUE,"1","0")+0</f>
        <v>0</v>
      </c>
      <c r="W130" t="str">
        <f>IFERROR(SUBSTITUTE(LEFT(result!G130,FIND(" out",result!G130)-1),"Rating ","")+0,"")</f>
        <v/>
      </c>
      <c r="X130" t="str">
        <f>IFERROR(LEFT(result!I130,FIND(" r",result!I130)-1)+0,"")</f>
        <v/>
      </c>
      <c r="Y130" t="str">
        <f>SUBSTITUTE(RIGHT(result!C130,LEN(result!C130)-SEARCH("in",result!C130)-2),"Kecamatan ","")</f>
        <v>Gamping</v>
      </c>
      <c r="Z130">
        <f>IFERROR(SUBSTITUTE(LEFT(result!F130,FIND(" /",result!F130)-1),"Price:$","")+0,"0")+0</f>
        <v>49</v>
      </c>
      <c r="AA130" s="3"/>
      <c r="AB130" s="7"/>
    </row>
    <row r="131" spans="1:28" x14ac:dyDescent="0.35">
      <c r="A131">
        <v>130</v>
      </c>
      <c r="B131" t="str">
        <f>LEFT(result!B131,FIND(" - ",result!B131)-1)</f>
        <v>villa di palagan paling nyaman</v>
      </c>
      <c r="C131" t="str">
        <f>LEFT(result!C131,FIND("in",result!C131)-1)</f>
        <v xml:space="preserve">Entire villa </v>
      </c>
      <c r="D131">
        <f t="shared" ref="D131:Q194" si="11">IF(IFERROR(FIND(D$1,$C131)&gt;0,"0")=TRUE,"1","0")+0</f>
        <v>1</v>
      </c>
      <c r="E131">
        <f t="shared" si="11"/>
        <v>0</v>
      </c>
      <c r="F131">
        <f t="shared" si="11"/>
        <v>0</v>
      </c>
      <c r="G131">
        <f t="shared" si="11"/>
        <v>0</v>
      </c>
      <c r="H131">
        <f t="shared" si="11"/>
        <v>0</v>
      </c>
      <c r="I131">
        <f t="shared" si="11"/>
        <v>0</v>
      </c>
      <c r="J131">
        <f t="shared" si="11"/>
        <v>0</v>
      </c>
      <c r="K131">
        <f t="shared" si="11"/>
        <v>1</v>
      </c>
      <c r="L131">
        <f t="shared" si="11"/>
        <v>0</v>
      </c>
      <c r="M131">
        <f t="shared" si="11"/>
        <v>0</v>
      </c>
      <c r="N131">
        <f t="shared" si="11"/>
        <v>0</v>
      </c>
      <c r="O131">
        <f t="shared" si="11"/>
        <v>0</v>
      </c>
      <c r="P131">
        <f t="shared" si="11"/>
        <v>0</v>
      </c>
      <c r="Q131">
        <f t="shared" si="11"/>
        <v>0</v>
      </c>
      <c r="R131">
        <f>LEFT(result!D131,FIND(" ",result!D131))+0</f>
        <v>10</v>
      </c>
      <c r="S131">
        <f>IF(IFERROR(FIND(S$1,result!E131)&gt;0,"0")=TRUE,"1","0")+0</f>
        <v>1</v>
      </c>
      <c r="T131">
        <f>IF(IFERROR(FIND(T$1,result!E131)&gt;0,"0")=TRUE,"1","0")+0</f>
        <v>1</v>
      </c>
      <c r="U131">
        <f>IF(IFERROR(FIND(U$1,result!E131)&gt;0,"0")=TRUE,"1","0")+0</f>
        <v>1</v>
      </c>
      <c r="V131">
        <f>IF(IFERROR(FIND(V$1,result!E131)&gt;0,"0")=TRUE,"1","0")+0</f>
        <v>0</v>
      </c>
      <c r="W131">
        <f>IFERROR(SUBSTITUTE(LEFT(result!G131,FIND(" out",result!G131)-1),"Rating ","")+0,"")</f>
        <v>4.67</v>
      </c>
      <c r="X131">
        <f>IFERROR(LEFT(result!I131,FIND(" r",result!I131)-1)+0,"")</f>
        <v>3</v>
      </c>
      <c r="Y131" t="str">
        <f>SUBSTITUTE(RIGHT(result!C131,LEN(result!C131)-SEARCH("in",result!C131)-2),"Kecamatan ","")</f>
        <v>Ngaglik</v>
      </c>
      <c r="Z131">
        <f>IFERROR(SUBSTITUTE(LEFT(result!F131,FIND(" /",result!F131)-1),"Price:$","")+0,"0")+0</f>
        <v>99</v>
      </c>
      <c r="AA131" s="3"/>
      <c r="AB131" s="7"/>
    </row>
    <row r="132" spans="1:28" x14ac:dyDescent="0.35">
      <c r="A132">
        <v>131</v>
      </c>
      <c r="B132" t="str">
        <f>LEFT(result!B132,FIND(" - ",result!B132)-1)</f>
        <v>Rumah P&amp;P</v>
      </c>
      <c r="C132" t="str">
        <f>LEFT(result!C132,FIND("in",result!C132)-1)</f>
        <v xml:space="preserve">Entire house </v>
      </c>
      <c r="D132">
        <f t="shared" si="11"/>
        <v>1</v>
      </c>
      <c r="E132">
        <f t="shared" si="11"/>
        <v>0</v>
      </c>
      <c r="F132">
        <f t="shared" si="11"/>
        <v>0</v>
      </c>
      <c r="G132">
        <f t="shared" si="11"/>
        <v>0</v>
      </c>
      <c r="H132">
        <f t="shared" si="11"/>
        <v>0</v>
      </c>
      <c r="I132">
        <f t="shared" si="11"/>
        <v>1</v>
      </c>
      <c r="J132">
        <f t="shared" si="11"/>
        <v>0</v>
      </c>
      <c r="K132">
        <f t="shared" si="11"/>
        <v>0</v>
      </c>
      <c r="L132">
        <f t="shared" si="11"/>
        <v>0</v>
      </c>
      <c r="M132">
        <f t="shared" si="11"/>
        <v>0</v>
      </c>
      <c r="N132">
        <f t="shared" si="11"/>
        <v>0</v>
      </c>
      <c r="O132">
        <f t="shared" si="11"/>
        <v>0</v>
      </c>
      <c r="P132">
        <f t="shared" si="11"/>
        <v>0</v>
      </c>
      <c r="Q132">
        <f t="shared" si="11"/>
        <v>0</v>
      </c>
      <c r="R132">
        <f>LEFT(result!D132,FIND(" ",result!D132))+0</f>
        <v>8</v>
      </c>
      <c r="S132">
        <f>IF(IFERROR(FIND(S$1,result!E132)&gt;0,"0")=TRUE,"1","0")+0</f>
        <v>1</v>
      </c>
      <c r="T132">
        <f>IF(IFERROR(FIND(T$1,result!E132)&gt;0,"0")=TRUE,"1","0")+0</f>
        <v>1</v>
      </c>
      <c r="U132">
        <f>IF(IFERROR(FIND(U$1,result!E132)&gt;0,"0")=TRUE,"1","0")+0</f>
        <v>1</v>
      </c>
      <c r="V132">
        <f>IF(IFERROR(FIND(V$1,result!E132)&gt;0,"0")=TRUE,"1","0")+0</f>
        <v>0</v>
      </c>
      <c r="W132">
        <f>IFERROR(SUBSTITUTE(LEFT(result!G132,FIND(" out",result!G132)-1),"Rating ","")+0,"")</f>
        <v>4.83</v>
      </c>
      <c r="X132">
        <f>IFERROR(LEFT(result!I132,FIND(" r",result!I132)-1)+0,"")</f>
        <v>6</v>
      </c>
      <c r="Y132" t="str">
        <f>SUBSTITUTE(RIGHT(result!C132,LEN(result!C132)-SEARCH("in",result!C132)-2),"Kecamatan ","")</f>
        <v>Pakualaman</v>
      </c>
      <c r="Z132">
        <f>IFERROR(SUBSTITUTE(LEFT(result!F132,FIND(" /",result!F132)-1),"Price:$","")+0,"0")+0</f>
        <v>100</v>
      </c>
      <c r="AA132" s="3"/>
      <c r="AB132" s="7"/>
    </row>
    <row r="133" spans="1:28" x14ac:dyDescent="0.35">
      <c r="A133">
        <v>132</v>
      </c>
      <c r="B133" t="str">
        <f>LEFT(result!B133,FIND(" - ",result!B133)-1)</f>
        <v>Irzahfa homestay minimalis cantik sangat nyaman</v>
      </c>
      <c r="C133" t="str">
        <f>LEFT(result!C133,FIND("in",result!C133)-1)</f>
        <v xml:space="preserve">Entire house </v>
      </c>
      <c r="D133">
        <f t="shared" si="11"/>
        <v>1</v>
      </c>
      <c r="E133">
        <f t="shared" si="11"/>
        <v>0</v>
      </c>
      <c r="F133">
        <f t="shared" si="11"/>
        <v>0</v>
      </c>
      <c r="G133">
        <f t="shared" si="11"/>
        <v>0</v>
      </c>
      <c r="H133">
        <f t="shared" si="11"/>
        <v>0</v>
      </c>
      <c r="I133">
        <f t="shared" si="11"/>
        <v>1</v>
      </c>
      <c r="J133">
        <f t="shared" si="11"/>
        <v>0</v>
      </c>
      <c r="K133">
        <f t="shared" si="11"/>
        <v>0</v>
      </c>
      <c r="L133">
        <f t="shared" si="11"/>
        <v>0</v>
      </c>
      <c r="M133">
        <f t="shared" si="11"/>
        <v>0</v>
      </c>
      <c r="N133">
        <f t="shared" si="11"/>
        <v>0</v>
      </c>
      <c r="O133">
        <f t="shared" si="11"/>
        <v>0</v>
      </c>
      <c r="P133">
        <f t="shared" si="11"/>
        <v>0</v>
      </c>
      <c r="Q133">
        <f t="shared" si="11"/>
        <v>0</v>
      </c>
      <c r="R133">
        <f>LEFT(result!D133,FIND(" ",result!D133))+0</f>
        <v>10</v>
      </c>
      <c r="S133">
        <f>IF(IFERROR(FIND(S$1,result!E133)&gt;0,"0")=TRUE,"1","0")+0</f>
        <v>1</v>
      </c>
      <c r="T133">
        <f>IF(IFERROR(FIND(T$1,result!E133)&gt;0,"0")=TRUE,"1","0")+0</f>
        <v>1</v>
      </c>
      <c r="U133">
        <f>IF(IFERROR(FIND(U$1,result!E133)&gt;0,"0")=TRUE,"1","0")+0</f>
        <v>1</v>
      </c>
      <c r="V133">
        <f>IF(IFERROR(FIND(V$1,result!E133)&gt;0,"0")=TRUE,"1","0")+0</f>
        <v>1</v>
      </c>
      <c r="W133" t="str">
        <f>IFERROR(SUBSTITUTE(LEFT(result!G133,FIND(" out",result!G133)-1),"Rating ","")+0,"")</f>
        <v/>
      </c>
      <c r="X133" t="str">
        <f>IFERROR(LEFT(result!I133,FIND(" r",result!I133)-1)+0,"")</f>
        <v/>
      </c>
      <c r="Y133" t="str">
        <f>SUBSTITUTE(RIGHT(result!C133,LEN(result!C133)-SEARCH("in",result!C133)-2),"Kecamatan ","")</f>
        <v>Kalasan</v>
      </c>
      <c r="Z133">
        <f>IFERROR(SUBSTITUTE(LEFT(result!F133,FIND(" /",result!F133)-1),"Price:$","")+0,"0")+0</f>
        <v>159</v>
      </c>
      <c r="AA133" s="3"/>
      <c r="AB133" s="7"/>
    </row>
    <row r="134" spans="1:28" x14ac:dyDescent="0.35">
      <c r="A134">
        <v>133</v>
      </c>
      <c r="B134" t="str">
        <f>LEFT(result!B134,FIND(" - ",result!B134)-1)</f>
        <v>Irzahfa HomeStay</v>
      </c>
      <c r="C134" t="str">
        <f>LEFT(result!C134,FIND("in",result!C134)-1)</f>
        <v xml:space="preserve">Entire house </v>
      </c>
      <c r="D134">
        <f t="shared" si="11"/>
        <v>1</v>
      </c>
      <c r="E134">
        <f t="shared" si="11"/>
        <v>0</v>
      </c>
      <c r="F134">
        <f t="shared" si="11"/>
        <v>0</v>
      </c>
      <c r="G134">
        <f t="shared" si="11"/>
        <v>0</v>
      </c>
      <c r="H134">
        <f t="shared" si="11"/>
        <v>0</v>
      </c>
      <c r="I134">
        <f t="shared" si="11"/>
        <v>1</v>
      </c>
      <c r="J134">
        <f t="shared" si="11"/>
        <v>0</v>
      </c>
      <c r="K134">
        <f t="shared" si="11"/>
        <v>0</v>
      </c>
      <c r="L134">
        <f t="shared" si="11"/>
        <v>0</v>
      </c>
      <c r="M134">
        <f t="shared" si="11"/>
        <v>0</v>
      </c>
      <c r="N134">
        <f t="shared" si="11"/>
        <v>0</v>
      </c>
      <c r="O134">
        <f t="shared" si="11"/>
        <v>0</v>
      </c>
      <c r="P134">
        <f t="shared" si="11"/>
        <v>0</v>
      </c>
      <c r="Q134">
        <f t="shared" si="11"/>
        <v>0</v>
      </c>
      <c r="R134">
        <f>LEFT(result!D134,FIND(" ",result!D134))+0</f>
        <v>12</v>
      </c>
      <c r="S134">
        <f>IF(IFERROR(FIND(S$1,result!E134)&gt;0,"0")=TRUE,"1","0")+0</f>
        <v>1</v>
      </c>
      <c r="T134">
        <f>IF(IFERROR(FIND(T$1,result!E134)&gt;0,"0")=TRUE,"1","0")+0</f>
        <v>1</v>
      </c>
      <c r="U134">
        <f>IF(IFERROR(FIND(U$1,result!E134)&gt;0,"0")=TRUE,"1","0")+0</f>
        <v>1</v>
      </c>
      <c r="V134">
        <f>IF(IFERROR(FIND(V$1,result!E134)&gt;0,"0")=TRUE,"1","0")+0</f>
        <v>1</v>
      </c>
      <c r="W134" t="str">
        <f>IFERROR(SUBSTITUTE(LEFT(result!G134,FIND(" out",result!G134)-1),"Rating ","")+0,"")</f>
        <v/>
      </c>
      <c r="X134" t="str">
        <f>IFERROR(LEFT(result!I134,FIND(" r",result!I134)-1)+0,"")</f>
        <v/>
      </c>
      <c r="Y134" t="str">
        <f>SUBSTITUTE(RIGHT(result!C134,LEN(result!C134)-SEARCH("in",result!C134)-2),"Kecamatan ","")</f>
        <v>Kalasan</v>
      </c>
      <c r="Z134">
        <f>IFERROR(SUBSTITUTE(LEFT(result!F134,FIND(" /",result!F134)-1),"Price:$","")+0,"0")+0</f>
        <v>159</v>
      </c>
      <c r="AA134" s="3"/>
      <c r="AB134" s="7"/>
    </row>
    <row r="135" spans="1:28" x14ac:dyDescent="0.35">
      <c r="A135">
        <v>134</v>
      </c>
      <c r="B135" t="str">
        <f>LEFT(result!B135,FIND(" - ",result!B135)-1)</f>
        <v>Villa 3 kamar full AC dekat Jogja City Mall</v>
      </c>
      <c r="C135" t="str">
        <f>LEFT(result!C135,FIND("in",result!C135)-1)</f>
        <v xml:space="preserve">Entire house </v>
      </c>
      <c r="D135">
        <f t="shared" si="11"/>
        <v>1</v>
      </c>
      <c r="E135">
        <f t="shared" si="11"/>
        <v>0</v>
      </c>
      <c r="F135">
        <f t="shared" si="11"/>
        <v>0</v>
      </c>
      <c r="G135">
        <f t="shared" si="11"/>
        <v>0</v>
      </c>
      <c r="H135">
        <f t="shared" si="11"/>
        <v>0</v>
      </c>
      <c r="I135">
        <f t="shared" si="11"/>
        <v>1</v>
      </c>
      <c r="J135">
        <f t="shared" si="11"/>
        <v>0</v>
      </c>
      <c r="K135">
        <f t="shared" si="11"/>
        <v>0</v>
      </c>
      <c r="L135">
        <f t="shared" si="11"/>
        <v>0</v>
      </c>
      <c r="M135">
        <f t="shared" si="11"/>
        <v>0</v>
      </c>
      <c r="N135">
        <f t="shared" si="11"/>
        <v>0</v>
      </c>
      <c r="O135">
        <f t="shared" si="11"/>
        <v>0</v>
      </c>
      <c r="P135">
        <f t="shared" si="11"/>
        <v>0</v>
      </c>
      <c r="Q135">
        <f t="shared" si="11"/>
        <v>0</v>
      </c>
      <c r="R135">
        <f>LEFT(result!D135,FIND(" ",result!D135))+0</f>
        <v>8</v>
      </c>
      <c r="S135">
        <f>IF(IFERROR(FIND(S$1,result!E135)&gt;0,"0")=TRUE,"1","0")+0</f>
        <v>1</v>
      </c>
      <c r="T135">
        <f>IF(IFERROR(FIND(T$1,result!E135)&gt;0,"0")=TRUE,"1","0")+0</f>
        <v>1</v>
      </c>
      <c r="U135">
        <f>IF(IFERROR(FIND(U$1,result!E135)&gt;0,"0")=TRUE,"1","0")+0</f>
        <v>1</v>
      </c>
      <c r="V135">
        <f>IF(IFERROR(FIND(V$1,result!E135)&gt;0,"0")=TRUE,"1","0")+0</f>
        <v>0</v>
      </c>
      <c r="W135" t="str">
        <f>IFERROR(SUBSTITUTE(LEFT(result!G135,FIND(" out",result!G135)-1),"Rating ","")+0,"")</f>
        <v/>
      </c>
      <c r="X135" t="str">
        <f>IFERROR(LEFT(result!I135,FIND(" r",result!I135)-1)+0,"")</f>
        <v/>
      </c>
      <c r="Y135" t="str">
        <f>SUBSTITUTE(RIGHT(result!C135,LEN(result!C135)-SEARCH("in",result!C135)-2),"Kecamatan ","")</f>
        <v>Sleman</v>
      </c>
      <c r="Z135">
        <f>IFERROR(SUBSTITUTE(LEFT(result!F135,FIND(" /",result!F135)-1),"Price:$","")+0,"0")+0</f>
        <v>0</v>
      </c>
      <c r="AA135" s="3"/>
      <c r="AB135" s="7"/>
    </row>
    <row r="136" spans="1:28" x14ac:dyDescent="0.35">
      <c r="A136">
        <v>135</v>
      </c>
      <c r="B136" t="str">
        <f>LEFT(result!B136,FIND(" - ",result!B136)-1)</f>
        <v>15 mins from city center, quiet 4 BR guest house.</v>
      </c>
      <c r="C136" t="str">
        <f>LEFT(result!C136,FIND("in",result!C136)-1)</f>
        <v xml:space="preserve">Entire house </v>
      </c>
      <c r="D136">
        <f t="shared" si="11"/>
        <v>1</v>
      </c>
      <c r="E136">
        <f t="shared" si="11"/>
        <v>0</v>
      </c>
      <c r="F136">
        <f t="shared" si="11"/>
        <v>0</v>
      </c>
      <c r="G136">
        <f t="shared" si="11"/>
        <v>0</v>
      </c>
      <c r="H136">
        <f t="shared" si="11"/>
        <v>0</v>
      </c>
      <c r="I136">
        <f t="shared" si="11"/>
        <v>1</v>
      </c>
      <c r="J136">
        <f t="shared" si="11"/>
        <v>0</v>
      </c>
      <c r="K136">
        <f t="shared" si="11"/>
        <v>0</v>
      </c>
      <c r="L136">
        <f t="shared" si="11"/>
        <v>0</v>
      </c>
      <c r="M136">
        <f t="shared" si="11"/>
        <v>0</v>
      </c>
      <c r="N136">
        <f t="shared" si="11"/>
        <v>0</v>
      </c>
      <c r="O136">
        <f t="shared" si="11"/>
        <v>0</v>
      </c>
      <c r="P136">
        <f t="shared" si="11"/>
        <v>0</v>
      </c>
      <c r="Q136">
        <f t="shared" si="11"/>
        <v>0</v>
      </c>
      <c r="R136">
        <f>LEFT(result!D136,FIND(" ",result!D136))+0</f>
        <v>8</v>
      </c>
      <c r="S136">
        <f>IF(IFERROR(FIND(S$1,result!E136)&gt;0,"0")=TRUE,"1","0")+0</f>
        <v>1</v>
      </c>
      <c r="T136">
        <f>IF(IFERROR(FIND(T$1,result!E136)&gt;0,"0")=TRUE,"1","0")+0</f>
        <v>1</v>
      </c>
      <c r="U136">
        <f>IF(IFERROR(FIND(U$1,result!E136)&gt;0,"0")=TRUE,"1","0")+0</f>
        <v>1</v>
      </c>
      <c r="V136">
        <f>IF(IFERROR(FIND(V$1,result!E136)&gt;0,"0")=TRUE,"1","0")+0</f>
        <v>0</v>
      </c>
      <c r="W136">
        <f>IFERROR(SUBSTITUTE(LEFT(result!G136,FIND(" out",result!G136)-1),"Rating ","")+0,"")</f>
        <v>5</v>
      </c>
      <c r="X136">
        <f>IFERROR(LEFT(result!I136,FIND(" r",result!I136)-1)+0,"")</f>
        <v>4</v>
      </c>
      <c r="Y136" t="str">
        <f>SUBSTITUTE(RIGHT(result!C136,LEN(result!C136)-SEARCH("in",result!C136)-2),"Kecamatan ","")</f>
        <v>Gamping</v>
      </c>
      <c r="Z136">
        <f>IFERROR(SUBSTITUTE(LEFT(result!F136,FIND(" /",result!F136)-1),"Price:$","")+0,"0")+0</f>
        <v>70</v>
      </c>
      <c r="AA136" s="3"/>
      <c r="AB136" s="7"/>
    </row>
    <row r="137" spans="1:28" x14ac:dyDescent="0.35">
      <c r="A137">
        <v>136</v>
      </c>
      <c r="B137" t="str">
        <f>LEFT(result!B137,FIND(" - ",result!B137)-1)</f>
        <v>PELEM KECUT RESIDENCE / MH103 DERESAN</v>
      </c>
      <c r="C137" t="str">
        <f>LEFT(result!C137,FIND("in",result!C137)-1)</f>
        <v xml:space="preserve">Private room </v>
      </c>
      <c r="D137">
        <f t="shared" si="11"/>
        <v>0</v>
      </c>
      <c r="E137">
        <f t="shared" si="11"/>
        <v>1</v>
      </c>
      <c r="F137">
        <f t="shared" si="11"/>
        <v>0</v>
      </c>
      <c r="G137">
        <f t="shared" si="11"/>
        <v>0</v>
      </c>
      <c r="H137">
        <f t="shared" si="11"/>
        <v>0</v>
      </c>
      <c r="I137">
        <f t="shared" si="11"/>
        <v>0</v>
      </c>
      <c r="J137">
        <f t="shared" si="11"/>
        <v>0</v>
      </c>
      <c r="K137">
        <f t="shared" si="11"/>
        <v>0</v>
      </c>
      <c r="L137">
        <f t="shared" si="11"/>
        <v>1</v>
      </c>
      <c r="M137">
        <f t="shared" si="11"/>
        <v>0</v>
      </c>
      <c r="N137">
        <f t="shared" si="11"/>
        <v>0</v>
      </c>
      <c r="O137">
        <f t="shared" si="11"/>
        <v>0</v>
      </c>
      <c r="P137">
        <f t="shared" si="11"/>
        <v>0</v>
      </c>
      <c r="Q137">
        <f t="shared" si="11"/>
        <v>0</v>
      </c>
      <c r="R137">
        <f>LEFT(result!D137,FIND(" ",result!D137))+0</f>
        <v>10</v>
      </c>
      <c r="S137">
        <f>IF(IFERROR(FIND(S$1,result!E137)&gt;0,"0")=TRUE,"1","0")+0</f>
        <v>1</v>
      </c>
      <c r="T137">
        <f>IF(IFERROR(FIND(T$1,result!E137)&gt;0,"0")=TRUE,"1","0")+0</f>
        <v>1</v>
      </c>
      <c r="U137">
        <f>IF(IFERROR(FIND(U$1,result!E137)&gt;0,"0")=TRUE,"1","0")+0</f>
        <v>1</v>
      </c>
      <c r="V137">
        <f>IF(IFERROR(FIND(V$1,result!E137)&gt;0,"0")=TRUE,"1","0")+0</f>
        <v>1</v>
      </c>
      <c r="W137" t="str">
        <f>IFERROR(SUBSTITUTE(LEFT(result!G137,FIND(" out",result!G137)-1),"Rating ","")+0,"")</f>
        <v/>
      </c>
      <c r="X137" t="str">
        <f>IFERROR(LEFT(result!I137,FIND(" r",result!I137)-1)+0,"")</f>
        <v/>
      </c>
      <c r="Y137" t="str">
        <f>SUBSTITUTE(RIGHT(result!C137,LEN(result!C137)-SEARCH("in",result!C137)-2),"Kecamatan ","")</f>
        <v>Sleman</v>
      </c>
      <c r="Z137">
        <f>IFERROR(SUBSTITUTE(LEFT(result!F137,FIND(" /",result!F137)-1),"Price:$","")+0,"0")+0</f>
        <v>45</v>
      </c>
      <c r="AA137" s="3"/>
      <c r="AB137" s="7"/>
    </row>
    <row r="138" spans="1:28" x14ac:dyDescent="0.35">
      <c r="A138">
        <v>137</v>
      </c>
      <c r="B138" t="str">
        <f>LEFT(result!B138,FIND(" - ",result!B138)-1)</f>
        <v>BODRONOYO 2 GUEST HOUSE</v>
      </c>
      <c r="C138" t="str">
        <f>LEFT(result!C138,FIND("in",result!C138)-1)</f>
        <v xml:space="preserve">Entire house </v>
      </c>
      <c r="D138">
        <f t="shared" si="11"/>
        <v>1</v>
      </c>
      <c r="E138">
        <f t="shared" si="11"/>
        <v>0</v>
      </c>
      <c r="F138">
        <f t="shared" si="11"/>
        <v>0</v>
      </c>
      <c r="G138">
        <f t="shared" si="11"/>
        <v>0</v>
      </c>
      <c r="H138">
        <f t="shared" si="11"/>
        <v>0</v>
      </c>
      <c r="I138">
        <f t="shared" si="11"/>
        <v>1</v>
      </c>
      <c r="J138">
        <f t="shared" si="11"/>
        <v>0</v>
      </c>
      <c r="K138">
        <f t="shared" si="11"/>
        <v>0</v>
      </c>
      <c r="L138">
        <f t="shared" si="11"/>
        <v>0</v>
      </c>
      <c r="M138">
        <f t="shared" si="11"/>
        <v>0</v>
      </c>
      <c r="N138">
        <f t="shared" si="11"/>
        <v>0</v>
      </c>
      <c r="O138">
        <f t="shared" si="11"/>
        <v>0</v>
      </c>
      <c r="P138">
        <f t="shared" si="11"/>
        <v>0</v>
      </c>
      <c r="Q138">
        <f t="shared" si="11"/>
        <v>0</v>
      </c>
      <c r="R138">
        <f>LEFT(result!D138,FIND(" ",result!D138))+0</f>
        <v>6</v>
      </c>
      <c r="S138">
        <f>IF(IFERROR(FIND(S$1,result!E138)&gt;0,"0")=TRUE,"1","0")+0</f>
        <v>1</v>
      </c>
      <c r="T138">
        <f>IF(IFERROR(FIND(T$1,result!E138)&gt;0,"0")=TRUE,"1","0")+0</f>
        <v>1</v>
      </c>
      <c r="U138">
        <f>IF(IFERROR(FIND(U$1,result!E138)&gt;0,"0")=TRUE,"1","0")+0</f>
        <v>1</v>
      </c>
      <c r="V138">
        <f>IF(IFERROR(FIND(V$1,result!E138)&gt;0,"0")=TRUE,"1","0")+0</f>
        <v>0</v>
      </c>
      <c r="W138" t="str">
        <f>IFERROR(SUBSTITUTE(LEFT(result!G138,FIND(" out",result!G138)-1),"Rating ","")+0,"")</f>
        <v/>
      </c>
      <c r="X138" t="str">
        <f>IFERROR(LEFT(result!I138,FIND(" r",result!I138)-1)+0,"")</f>
        <v/>
      </c>
      <c r="Y138" t="str">
        <f>SUBSTITUTE(RIGHT(result!C138,LEN(result!C138)-SEARCH("in",result!C138)-2),"Kecamatan ","")</f>
        <v>Daerah Istimewa Yogyakarta</v>
      </c>
      <c r="Z138">
        <f>IFERROR(SUBSTITUTE(LEFT(result!F138,FIND(" /",result!F138)-1),"Price:$","")+0,"0")+0</f>
        <v>123</v>
      </c>
      <c r="AA138" s="3"/>
      <c r="AB138" s="7"/>
    </row>
    <row r="139" spans="1:28" x14ac:dyDescent="0.35">
      <c r="A139">
        <v>138</v>
      </c>
      <c r="B139" t="str">
        <f>LEFT(result!B139,FIND(" - ",result!B139)-1)</f>
        <v>Felish Residence 2-beds25-CenterJogja-FullFacility</v>
      </c>
      <c r="C139" t="str">
        <f>LEFT(result!C139,FIND("in",result!C139)-1)</f>
        <v xml:space="preserve">Private room </v>
      </c>
      <c r="D139">
        <f t="shared" si="11"/>
        <v>0</v>
      </c>
      <c r="E139">
        <f t="shared" si="11"/>
        <v>1</v>
      </c>
      <c r="F139">
        <f t="shared" si="11"/>
        <v>0</v>
      </c>
      <c r="G139">
        <f t="shared" si="11"/>
        <v>0</v>
      </c>
      <c r="H139">
        <f t="shared" si="11"/>
        <v>0</v>
      </c>
      <c r="I139">
        <f t="shared" si="11"/>
        <v>0</v>
      </c>
      <c r="J139">
        <f t="shared" si="11"/>
        <v>0</v>
      </c>
      <c r="K139">
        <f t="shared" si="11"/>
        <v>0</v>
      </c>
      <c r="L139">
        <f t="shared" si="11"/>
        <v>1</v>
      </c>
      <c r="M139">
        <f t="shared" si="11"/>
        <v>0</v>
      </c>
      <c r="N139">
        <f t="shared" si="11"/>
        <v>0</v>
      </c>
      <c r="O139">
        <f t="shared" si="11"/>
        <v>0</v>
      </c>
      <c r="P139">
        <f t="shared" si="11"/>
        <v>0</v>
      </c>
      <c r="Q139">
        <f t="shared" si="11"/>
        <v>0</v>
      </c>
      <c r="R139">
        <f>LEFT(result!D139,FIND(" ",result!D139))+0</f>
        <v>16</v>
      </c>
      <c r="S139">
        <f>IF(IFERROR(FIND(S$1,result!E139)&gt;0,"0")=TRUE,"1","0")+0</f>
        <v>1</v>
      </c>
      <c r="T139">
        <f>IF(IFERROR(FIND(T$1,result!E139)&gt;0,"0")=TRUE,"1","0")+0</f>
        <v>1</v>
      </c>
      <c r="U139">
        <f>IF(IFERROR(FIND(U$1,result!E139)&gt;0,"0")=TRUE,"1","0")+0</f>
        <v>1</v>
      </c>
      <c r="V139">
        <f>IF(IFERROR(FIND(V$1,result!E139)&gt;0,"0")=TRUE,"1","0")+0</f>
        <v>0</v>
      </c>
      <c r="W139" t="str">
        <f>IFERROR(SUBSTITUTE(LEFT(result!G139,FIND(" out",result!G139)-1),"Rating ","")+0,"")</f>
        <v/>
      </c>
      <c r="X139" t="str">
        <f>IFERROR(LEFT(result!I139,FIND(" r",result!I139)-1)+0,"")</f>
        <v/>
      </c>
      <c r="Y139" t="str">
        <f>SUBSTITUTE(RIGHT(result!C139,LEN(result!C139)-SEARCH("in",result!C139)-2),"Kecamatan ","")</f>
        <v>Pakualaman</v>
      </c>
      <c r="Z139">
        <f>IFERROR(SUBSTITUTE(LEFT(result!F139,FIND(" /",result!F139)-1),"Price:$","")+0,"0")+0</f>
        <v>229</v>
      </c>
      <c r="AA139" s="3"/>
      <c r="AB139" s="7"/>
    </row>
    <row r="140" spans="1:28" x14ac:dyDescent="0.35">
      <c r="A140">
        <v>139</v>
      </c>
      <c r="B140" t="str">
        <f>LEFT(result!B140,FIND(" - ",result!B140)-1)</f>
        <v>OMAH HELECHO by Dâ€™Padukan Pie &amp; Resto</v>
      </c>
      <c r="C140" t="str">
        <f>LEFT(result!C140,FIND("in",result!C140)-1)</f>
        <v xml:space="preserve">Entire villa </v>
      </c>
      <c r="D140">
        <f t="shared" si="11"/>
        <v>1</v>
      </c>
      <c r="E140">
        <f t="shared" si="11"/>
        <v>0</v>
      </c>
      <c r="F140">
        <f t="shared" si="11"/>
        <v>0</v>
      </c>
      <c r="G140">
        <f t="shared" si="11"/>
        <v>0</v>
      </c>
      <c r="H140">
        <f t="shared" si="11"/>
        <v>0</v>
      </c>
      <c r="I140">
        <f t="shared" si="11"/>
        <v>0</v>
      </c>
      <c r="J140">
        <f t="shared" si="11"/>
        <v>0</v>
      </c>
      <c r="K140">
        <f t="shared" si="11"/>
        <v>1</v>
      </c>
      <c r="L140">
        <f t="shared" si="11"/>
        <v>0</v>
      </c>
      <c r="M140">
        <f t="shared" si="11"/>
        <v>0</v>
      </c>
      <c r="N140">
        <f t="shared" si="11"/>
        <v>0</v>
      </c>
      <c r="O140">
        <f t="shared" si="11"/>
        <v>0</v>
      </c>
      <c r="P140">
        <f t="shared" si="11"/>
        <v>0</v>
      </c>
      <c r="Q140">
        <f t="shared" si="11"/>
        <v>0</v>
      </c>
      <c r="R140">
        <f>LEFT(result!D140,FIND(" ",result!D140))+0</f>
        <v>10</v>
      </c>
      <c r="S140">
        <f>IF(IFERROR(FIND(S$1,result!E140)&gt;0,"0")=TRUE,"1","0")+0</f>
        <v>1</v>
      </c>
      <c r="T140">
        <f>IF(IFERROR(FIND(T$1,result!E140)&gt;0,"0")=TRUE,"1","0")+0</f>
        <v>1</v>
      </c>
      <c r="U140">
        <f>IF(IFERROR(FIND(U$1,result!E140)&gt;0,"0")=TRUE,"1","0")+0</f>
        <v>1</v>
      </c>
      <c r="V140">
        <f>IF(IFERROR(FIND(V$1,result!E140)&gt;0,"0")=TRUE,"1","0")+0</f>
        <v>0</v>
      </c>
      <c r="W140" t="str">
        <f>IFERROR(SUBSTITUTE(LEFT(result!G140,FIND(" out",result!G140)-1),"Rating ","")+0,"")</f>
        <v/>
      </c>
      <c r="X140" t="str">
        <f>IFERROR(LEFT(result!I140,FIND(" r",result!I140)-1)+0,"")</f>
        <v/>
      </c>
      <c r="Y140" t="str">
        <f>SUBSTITUTE(RIGHT(result!C140,LEN(result!C140)-SEARCH("in",result!C140)-2),"Kecamatan ","")</f>
        <v>Pakem</v>
      </c>
      <c r="Z140">
        <f>IFERROR(SUBSTITUTE(LEFT(result!F140,FIND(" /",result!F140)-1),"Price:$","")+0,"0")+0</f>
        <v>240</v>
      </c>
      <c r="AA140" s="3"/>
      <c r="AB140" s="7"/>
    </row>
    <row r="141" spans="1:28" x14ac:dyDescent="0.35">
      <c r="A141">
        <v>140</v>
      </c>
      <c r="B141" t="str">
        <f>LEFT(result!B141,FIND(" - ",result!B141)-1)</f>
        <v>Rumah Aisya 1, A Traditional Limasan House</v>
      </c>
      <c r="C141" t="str">
        <f>LEFT(result!C141,FIND("in",result!C141)-1)</f>
        <v xml:space="preserve">Entire guesthouse </v>
      </c>
      <c r="D141">
        <f t="shared" si="11"/>
        <v>1</v>
      </c>
      <c r="E141">
        <f t="shared" si="11"/>
        <v>0</v>
      </c>
      <c r="F141">
        <f t="shared" si="11"/>
        <v>0</v>
      </c>
      <c r="G141">
        <f t="shared" si="11"/>
        <v>0</v>
      </c>
      <c r="H141">
        <f t="shared" si="11"/>
        <v>0</v>
      </c>
      <c r="I141">
        <f t="shared" si="11"/>
        <v>1</v>
      </c>
      <c r="J141">
        <f t="shared" si="11"/>
        <v>1</v>
      </c>
      <c r="K141">
        <f t="shared" si="11"/>
        <v>0</v>
      </c>
      <c r="L141">
        <f t="shared" si="11"/>
        <v>0</v>
      </c>
      <c r="M141">
        <f t="shared" ref="F141:Q156" si="12">IF(IFERROR(FIND(M$1,$C141)&gt;0,"0")=TRUE,"1","0")+0</f>
        <v>0</v>
      </c>
      <c r="N141">
        <f t="shared" si="12"/>
        <v>0</v>
      </c>
      <c r="O141">
        <f t="shared" si="12"/>
        <v>0</v>
      </c>
      <c r="P141">
        <f t="shared" si="12"/>
        <v>0</v>
      </c>
      <c r="Q141">
        <f t="shared" si="12"/>
        <v>0</v>
      </c>
      <c r="R141">
        <f>LEFT(result!D141,FIND(" ",result!D141))+0</f>
        <v>6</v>
      </c>
      <c r="S141">
        <f>IF(IFERROR(FIND(S$1,result!E141)&gt;0,"0")=TRUE,"1","0")+0</f>
        <v>1</v>
      </c>
      <c r="T141">
        <f>IF(IFERROR(FIND(T$1,result!E141)&gt;0,"0")=TRUE,"1","0")+0</f>
        <v>1</v>
      </c>
      <c r="U141">
        <f>IF(IFERROR(FIND(U$1,result!E141)&gt;0,"0")=TRUE,"1","0")+0</f>
        <v>1</v>
      </c>
      <c r="V141">
        <f>IF(IFERROR(FIND(V$1,result!E141)&gt;0,"0")=TRUE,"1","0")+0</f>
        <v>0</v>
      </c>
      <c r="W141" t="str">
        <f>IFERROR(SUBSTITUTE(LEFT(result!G141,FIND(" out",result!G141)-1),"Rating ","")+0,"")</f>
        <v/>
      </c>
      <c r="X141" t="str">
        <f>IFERROR(LEFT(result!I141,FIND(" r",result!I141)-1)+0,"")</f>
        <v/>
      </c>
      <c r="Y141" t="str">
        <f>SUBSTITUTE(RIGHT(result!C141,LEN(result!C141)-SEARCH("in",result!C141)-2),"Kecamatan ","")</f>
        <v>Mlati</v>
      </c>
      <c r="Z141">
        <f>IFERROR(SUBSTITUTE(LEFT(result!F141,FIND(" /",result!F141)-1),"Price:$","")+0,"0")+0</f>
        <v>64</v>
      </c>
      <c r="AA141" s="3"/>
      <c r="AB141" s="7"/>
    </row>
    <row r="142" spans="1:28" x14ac:dyDescent="0.35">
      <c r="A142">
        <v>141</v>
      </c>
      <c r="B142" t="str">
        <f>LEFT(result!B142,FIND(" - ",result!B142)-1)</f>
        <v>Home Stay Sego Uduk Pleret Bantul Yogyakarta</v>
      </c>
      <c r="C142" t="str">
        <f>LEFT(result!C142,FIND("in",result!C142)-1)</f>
        <v xml:space="preserve">Entire house </v>
      </c>
      <c r="D142">
        <f t="shared" si="11"/>
        <v>1</v>
      </c>
      <c r="E142">
        <f t="shared" si="11"/>
        <v>0</v>
      </c>
      <c r="F142">
        <f t="shared" si="12"/>
        <v>0</v>
      </c>
      <c r="G142">
        <f t="shared" si="12"/>
        <v>0</v>
      </c>
      <c r="H142">
        <f t="shared" si="12"/>
        <v>0</v>
      </c>
      <c r="I142">
        <f t="shared" si="12"/>
        <v>1</v>
      </c>
      <c r="J142">
        <f t="shared" si="12"/>
        <v>0</v>
      </c>
      <c r="K142">
        <f t="shared" si="12"/>
        <v>0</v>
      </c>
      <c r="L142">
        <f t="shared" si="12"/>
        <v>0</v>
      </c>
      <c r="M142">
        <f t="shared" si="12"/>
        <v>0</v>
      </c>
      <c r="N142">
        <f t="shared" si="12"/>
        <v>0</v>
      </c>
      <c r="O142">
        <f t="shared" si="12"/>
        <v>0</v>
      </c>
      <c r="P142">
        <f t="shared" si="12"/>
        <v>0</v>
      </c>
      <c r="Q142">
        <f t="shared" si="12"/>
        <v>0</v>
      </c>
      <c r="R142">
        <f>LEFT(result!D142,FIND(" ",result!D142))+0</f>
        <v>6</v>
      </c>
      <c r="S142">
        <f>IF(IFERROR(FIND(S$1,result!E142)&gt;0,"0")=TRUE,"1","0")+0</f>
        <v>1</v>
      </c>
      <c r="T142">
        <f>IF(IFERROR(FIND(T$1,result!E142)&gt;0,"0")=TRUE,"1","0")+0</f>
        <v>1</v>
      </c>
      <c r="U142">
        <f>IF(IFERROR(FIND(U$1,result!E142)&gt;0,"0")=TRUE,"1","0")+0</f>
        <v>1</v>
      </c>
      <c r="V142">
        <f>IF(IFERROR(FIND(V$1,result!E142)&gt;0,"0")=TRUE,"1","0")+0</f>
        <v>0</v>
      </c>
      <c r="W142" t="str">
        <f>IFERROR(SUBSTITUTE(LEFT(result!G142,FIND(" out",result!G142)-1),"Rating ","")+0,"")</f>
        <v/>
      </c>
      <c r="X142" t="str">
        <f>IFERROR(LEFT(result!I142,FIND(" r",result!I142)-1)+0,"")</f>
        <v/>
      </c>
      <c r="Y142" t="str">
        <f>SUBSTITUTE(RIGHT(result!C142,LEN(result!C142)-SEARCH("in",result!C142)-2),"Kecamatan ","")</f>
        <v>Pleret</v>
      </c>
      <c r="Z142">
        <f>IFERROR(SUBSTITUTE(LEFT(result!F142,FIND(" /",result!F142)-1),"Price:$","")+0,"0")+0</f>
        <v>49</v>
      </c>
      <c r="AA142" s="3"/>
      <c r="AB142" s="7"/>
    </row>
    <row r="143" spans="1:28" x14ac:dyDescent="0.35">
      <c r="A143">
        <v>142</v>
      </c>
      <c r="B143" t="str">
        <f>LEFT(result!B143,FIND(" - ",result!B143)-1)</f>
        <v>OMAH HELECHO by Dâ€™Padukan Pie &amp; Resto</v>
      </c>
      <c r="C143" t="str">
        <f>LEFT(result!C143,FIND("in",result!C143)-1)</f>
        <v xml:space="preserve">Entire villa </v>
      </c>
      <c r="D143">
        <f t="shared" si="11"/>
        <v>1</v>
      </c>
      <c r="E143">
        <f t="shared" si="11"/>
        <v>0</v>
      </c>
      <c r="F143">
        <f t="shared" si="12"/>
        <v>0</v>
      </c>
      <c r="G143">
        <f t="shared" si="12"/>
        <v>0</v>
      </c>
      <c r="H143">
        <f t="shared" si="12"/>
        <v>0</v>
      </c>
      <c r="I143">
        <f t="shared" si="12"/>
        <v>0</v>
      </c>
      <c r="J143">
        <f t="shared" si="12"/>
        <v>0</v>
      </c>
      <c r="K143">
        <f t="shared" si="12"/>
        <v>1</v>
      </c>
      <c r="L143">
        <f t="shared" si="12"/>
        <v>0</v>
      </c>
      <c r="M143">
        <f t="shared" si="12"/>
        <v>0</v>
      </c>
      <c r="N143">
        <f t="shared" si="12"/>
        <v>0</v>
      </c>
      <c r="O143">
        <f t="shared" si="12"/>
        <v>0</v>
      </c>
      <c r="P143">
        <f t="shared" si="12"/>
        <v>0</v>
      </c>
      <c r="Q143">
        <f t="shared" si="12"/>
        <v>0</v>
      </c>
      <c r="R143">
        <f>LEFT(result!D143,FIND(" ",result!D143))+0</f>
        <v>10</v>
      </c>
      <c r="S143">
        <f>IF(IFERROR(FIND(S$1,result!E143)&gt;0,"0")=TRUE,"1","0")+0</f>
        <v>1</v>
      </c>
      <c r="T143">
        <f>IF(IFERROR(FIND(T$1,result!E143)&gt;0,"0")=TRUE,"1","0")+0</f>
        <v>1</v>
      </c>
      <c r="U143">
        <f>IF(IFERROR(FIND(U$1,result!E143)&gt;0,"0")=TRUE,"1","0")+0</f>
        <v>1</v>
      </c>
      <c r="V143">
        <f>IF(IFERROR(FIND(V$1,result!E143)&gt;0,"0")=TRUE,"1","0")+0</f>
        <v>0</v>
      </c>
      <c r="W143" t="str">
        <f>IFERROR(SUBSTITUTE(LEFT(result!G143,FIND(" out",result!G143)-1),"Rating ","")+0,"")</f>
        <v/>
      </c>
      <c r="X143" t="str">
        <f>IFERROR(LEFT(result!I143,FIND(" r",result!I143)-1)+0,"")</f>
        <v/>
      </c>
      <c r="Y143" t="str">
        <f>SUBSTITUTE(RIGHT(result!C143,LEN(result!C143)-SEARCH("in",result!C143)-2),"Kecamatan ","")</f>
        <v>Pakem</v>
      </c>
      <c r="Z143">
        <f>IFERROR(SUBSTITUTE(LEFT(result!F143,FIND(" /",result!F143)-1),"Price:$","")+0,"0")+0</f>
        <v>275</v>
      </c>
      <c r="AA143" s="3"/>
      <c r="AB143" s="7"/>
    </row>
    <row r="144" spans="1:28" x14ac:dyDescent="0.35">
      <c r="A144">
        <v>143</v>
      </c>
      <c r="B144" t="str">
        <f>LEFT(result!B144,FIND(" - ",result!B144)-1)</f>
        <v>Villa with Japanesse style, Free Car and Driver</v>
      </c>
      <c r="C144" t="str">
        <f>LEFT(result!C144,FIND("in",result!C144)-1)</f>
        <v xml:space="preserve">Private room </v>
      </c>
      <c r="D144">
        <f t="shared" si="11"/>
        <v>0</v>
      </c>
      <c r="E144">
        <f t="shared" si="11"/>
        <v>1</v>
      </c>
      <c r="F144">
        <f t="shared" si="12"/>
        <v>0</v>
      </c>
      <c r="G144">
        <f t="shared" si="12"/>
        <v>0</v>
      </c>
      <c r="H144">
        <f t="shared" si="12"/>
        <v>0</v>
      </c>
      <c r="I144">
        <f t="shared" si="12"/>
        <v>0</v>
      </c>
      <c r="J144">
        <f t="shared" si="12"/>
        <v>0</v>
      </c>
      <c r="K144">
        <f t="shared" si="12"/>
        <v>0</v>
      </c>
      <c r="L144">
        <f t="shared" si="12"/>
        <v>1</v>
      </c>
      <c r="M144">
        <f t="shared" si="12"/>
        <v>0</v>
      </c>
      <c r="N144">
        <f t="shared" si="12"/>
        <v>0</v>
      </c>
      <c r="O144">
        <f t="shared" si="12"/>
        <v>0</v>
      </c>
      <c r="P144">
        <f t="shared" si="12"/>
        <v>0</v>
      </c>
      <c r="Q144">
        <f t="shared" si="12"/>
        <v>0</v>
      </c>
      <c r="R144">
        <f>LEFT(result!D144,FIND(" ",result!D144))+0</f>
        <v>8</v>
      </c>
      <c r="S144">
        <f>IF(IFERROR(FIND(S$1,result!E144)&gt;0,"0")=TRUE,"1","0")+0</f>
        <v>1</v>
      </c>
      <c r="T144">
        <f>IF(IFERROR(FIND(T$1,result!E144)&gt;0,"0")=TRUE,"1","0")+0</f>
        <v>0</v>
      </c>
      <c r="U144">
        <f>IF(IFERROR(FIND(U$1,result!E144)&gt;0,"0")=TRUE,"1","0")+0</f>
        <v>0</v>
      </c>
      <c r="V144">
        <f>IF(IFERROR(FIND(V$1,result!E144)&gt;0,"0")=TRUE,"1","0")+0</f>
        <v>0</v>
      </c>
      <c r="W144" t="str">
        <f>IFERROR(SUBSTITUTE(LEFT(result!G144,FIND(" out",result!G144)-1),"Rating ","")+0,"")</f>
        <v/>
      </c>
      <c r="X144" t="str">
        <f>IFERROR(LEFT(result!I144,FIND(" r",result!I144)-1)+0,"")</f>
        <v/>
      </c>
      <c r="Y144" t="str">
        <f>SUBSTITUTE(RIGHT(result!C144,LEN(result!C144)-SEARCH("in",result!C144)-2),"Kecamatan ","")</f>
        <v>Kaliurang</v>
      </c>
      <c r="Z144">
        <f>IFERROR(SUBSTITUTE(LEFT(result!F144,FIND(" /",result!F144)-1),"Price:$","")+0,"0")+0</f>
        <v>160</v>
      </c>
      <c r="AA144" s="3"/>
      <c r="AB144" s="7"/>
    </row>
    <row r="145" spans="1:28" x14ac:dyDescent="0.35">
      <c r="A145">
        <v>144</v>
      </c>
      <c r="B145" t="str">
        <f>LEFT(result!B145,FIND(" - ",result!B145)-1)</f>
        <v>Villa 6 kamar dekat Hartono Mall dan Jogja Bay</v>
      </c>
      <c r="C145" t="str">
        <f>LEFT(result!C145,FIND("in",result!C145)-1)</f>
        <v xml:space="preserve">Entire house </v>
      </c>
      <c r="D145">
        <f t="shared" si="11"/>
        <v>1</v>
      </c>
      <c r="E145">
        <f t="shared" si="11"/>
        <v>0</v>
      </c>
      <c r="F145">
        <f t="shared" si="12"/>
        <v>0</v>
      </c>
      <c r="G145">
        <f t="shared" si="12"/>
        <v>0</v>
      </c>
      <c r="H145">
        <f t="shared" si="12"/>
        <v>0</v>
      </c>
      <c r="I145">
        <f t="shared" si="12"/>
        <v>1</v>
      </c>
      <c r="J145">
        <f t="shared" si="12"/>
        <v>0</v>
      </c>
      <c r="K145">
        <f t="shared" si="12"/>
        <v>0</v>
      </c>
      <c r="L145">
        <f t="shared" si="12"/>
        <v>0</v>
      </c>
      <c r="M145">
        <f t="shared" si="12"/>
        <v>0</v>
      </c>
      <c r="N145">
        <f t="shared" si="12"/>
        <v>0</v>
      </c>
      <c r="O145">
        <f t="shared" si="12"/>
        <v>0</v>
      </c>
      <c r="P145">
        <f t="shared" si="12"/>
        <v>0</v>
      </c>
      <c r="Q145">
        <f t="shared" si="12"/>
        <v>0</v>
      </c>
      <c r="R145">
        <f>LEFT(result!D145,FIND(" ",result!D145))+0</f>
        <v>12</v>
      </c>
      <c r="S145">
        <f>IF(IFERROR(FIND(S$1,result!E145)&gt;0,"0")=TRUE,"1","0")+0</f>
        <v>1</v>
      </c>
      <c r="T145">
        <f>IF(IFERROR(FIND(T$1,result!E145)&gt;0,"0")=TRUE,"1","0")+0</f>
        <v>1</v>
      </c>
      <c r="U145">
        <f>IF(IFERROR(FIND(U$1,result!E145)&gt;0,"0")=TRUE,"1","0")+0</f>
        <v>1</v>
      </c>
      <c r="V145">
        <f>IF(IFERROR(FIND(V$1,result!E145)&gt;0,"0")=TRUE,"1","0")+0</f>
        <v>0</v>
      </c>
      <c r="W145">
        <f>IFERROR(SUBSTITUTE(LEFT(result!G145,FIND(" out",result!G145)-1),"Rating ","")+0,"")</f>
        <v>4.83</v>
      </c>
      <c r="X145">
        <f>IFERROR(LEFT(result!I145,FIND(" r",result!I145)-1)+0,"")</f>
        <v>6</v>
      </c>
      <c r="Y145" t="str">
        <f>SUBSTITUTE(RIGHT(result!C145,LEN(result!C145)-SEARCH("in",result!C145)-2),"Kecamatan ","")</f>
        <v>Danurejan</v>
      </c>
      <c r="Z145">
        <f>IFERROR(SUBSTITUTE(LEFT(result!F145,FIND(" /",result!F145)-1),"Price:$","")+0,"0")+0</f>
        <v>0</v>
      </c>
      <c r="AA145" s="3"/>
      <c r="AB145" s="7"/>
    </row>
    <row r="146" spans="1:28" x14ac:dyDescent="0.35">
      <c r="A146">
        <v>145</v>
      </c>
      <c r="B146" t="str">
        <f>LEFT(result!B146,FIND(" - ",result!B146)-1)</f>
        <v>Rumah Aisya 1, A Traditional Limasan House</v>
      </c>
      <c r="C146" t="str">
        <f>LEFT(result!C146,FIND("in",result!C146)-1)</f>
        <v xml:space="preserve">Entire guesthouse </v>
      </c>
      <c r="D146">
        <f t="shared" si="11"/>
        <v>1</v>
      </c>
      <c r="E146">
        <f t="shared" si="11"/>
        <v>0</v>
      </c>
      <c r="F146">
        <f t="shared" si="12"/>
        <v>0</v>
      </c>
      <c r="G146">
        <f t="shared" si="12"/>
        <v>0</v>
      </c>
      <c r="H146">
        <f t="shared" si="12"/>
        <v>0</v>
      </c>
      <c r="I146">
        <f t="shared" si="12"/>
        <v>1</v>
      </c>
      <c r="J146">
        <f t="shared" si="12"/>
        <v>1</v>
      </c>
      <c r="K146">
        <f t="shared" si="12"/>
        <v>0</v>
      </c>
      <c r="L146">
        <f t="shared" si="12"/>
        <v>0</v>
      </c>
      <c r="M146">
        <f t="shared" si="12"/>
        <v>0</v>
      </c>
      <c r="N146">
        <f t="shared" si="12"/>
        <v>0</v>
      </c>
      <c r="O146">
        <f t="shared" si="12"/>
        <v>0</v>
      </c>
      <c r="P146">
        <f t="shared" si="12"/>
        <v>0</v>
      </c>
      <c r="Q146">
        <f t="shared" si="12"/>
        <v>0</v>
      </c>
      <c r="R146">
        <f>LEFT(result!D146,FIND(" ",result!D146))+0</f>
        <v>6</v>
      </c>
      <c r="S146">
        <f>IF(IFERROR(FIND(S$1,result!E146)&gt;0,"0")=TRUE,"1","0")+0</f>
        <v>1</v>
      </c>
      <c r="T146">
        <f>IF(IFERROR(FIND(T$1,result!E146)&gt;0,"0")=TRUE,"1","0")+0</f>
        <v>1</v>
      </c>
      <c r="U146">
        <f>IF(IFERROR(FIND(U$1,result!E146)&gt;0,"0")=TRUE,"1","0")+0</f>
        <v>1</v>
      </c>
      <c r="V146">
        <f>IF(IFERROR(FIND(V$1,result!E146)&gt;0,"0")=TRUE,"1","0")+0</f>
        <v>0</v>
      </c>
      <c r="W146" t="str">
        <f>IFERROR(SUBSTITUTE(LEFT(result!G146,FIND(" out",result!G146)-1),"Rating ","")+0,"")</f>
        <v/>
      </c>
      <c r="X146" t="str">
        <f>IFERROR(LEFT(result!I146,FIND(" r",result!I146)-1)+0,"")</f>
        <v/>
      </c>
      <c r="Y146" t="str">
        <f>SUBSTITUTE(RIGHT(result!C146,LEN(result!C146)-SEARCH("in",result!C146)-2),"Kecamatan ","")</f>
        <v>Mlati</v>
      </c>
      <c r="Z146">
        <f>IFERROR(SUBSTITUTE(LEFT(result!F146,FIND(" /",result!F146)-1),"Price:$","")+0,"0")+0</f>
        <v>73</v>
      </c>
      <c r="AA146" s="3"/>
      <c r="AB146" s="7"/>
    </row>
    <row r="147" spans="1:28" x14ac:dyDescent="0.35">
      <c r="A147">
        <v>146</v>
      </c>
      <c r="B147" t="str">
        <f>LEFT(result!B147,FIND(" - ",result!B147)-1)</f>
        <v>Guest House Omahku Dewe</v>
      </c>
      <c r="C147" t="str">
        <f>LEFT(result!C147,FIND("in",result!C147)-1)</f>
        <v xml:space="preserve">Entire house </v>
      </c>
      <c r="D147">
        <f t="shared" si="11"/>
        <v>1</v>
      </c>
      <c r="E147">
        <f t="shared" si="11"/>
        <v>0</v>
      </c>
      <c r="F147">
        <f t="shared" si="12"/>
        <v>0</v>
      </c>
      <c r="G147">
        <f t="shared" si="12"/>
        <v>0</v>
      </c>
      <c r="H147">
        <f t="shared" si="12"/>
        <v>0</v>
      </c>
      <c r="I147">
        <f t="shared" si="12"/>
        <v>1</v>
      </c>
      <c r="J147">
        <f t="shared" si="12"/>
        <v>0</v>
      </c>
      <c r="K147">
        <f t="shared" si="12"/>
        <v>0</v>
      </c>
      <c r="L147">
        <f t="shared" si="12"/>
        <v>0</v>
      </c>
      <c r="M147">
        <f t="shared" si="12"/>
        <v>0</v>
      </c>
      <c r="N147">
        <f t="shared" si="12"/>
        <v>0</v>
      </c>
      <c r="O147">
        <f t="shared" si="12"/>
        <v>0</v>
      </c>
      <c r="P147">
        <f t="shared" si="12"/>
        <v>0</v>
      </c>
      <c r="Q147">
        <f t="shared" si="12"/>
        <v>0</v>
      </c>
      <c r="R147">
        <f>LEFT(result!D147,FIND(" ",result!D147))+0</f>
        <v>8</v>
      </c>
      <c r="S147">
        <f>IF(IFERROR(FIND(S$1,result!E147)&gt;0,"0")=TRUE,"1","0")+0</f>
        <v>1</v>
      </c>
      <c r="T147">
        <f>IF(IFERROR(FIND(T$1,result!E147)&gt;0,"0")=TRUE,"1","0")+0</f>
        <v>0</v>
      </c>
      <c r="U147">
        <f>IF(IFERROR(FIND(U$1,result!E147)&gt;0,"0")=TRUE,"1","0")+0</f>
        <v>1</v>
      </c>
      <c r="V147">
        <f>IF(IFERROR(FIND(V$1,result!E147)&gt;0,"0")=TRUE,"1","0")+0</f>
        <v>0</v>
      </c>
      <c r="W147">
        <f>IFERROR(SUBSTITUTE(LEFT(result!G147,FIND(" out",result!G147)-1),"Rating ","")+0,"")</f>
        <v>4.8899999999999997</v>
      </c>
      <c r="X147">
        <f>IFERROR(LEFT(result!I147,FIND(" r",result!I147)-1)+0,"")</f>
        <v>28</v>
      </c>
      <c r="Y147" t="str">
        <f>SUBSTITUTE(RIGHT(result!C147,LEN(result!C147)-SEARCH("in",result!C147)-2),"Kecamatan ","")</f>
        <v>Mlati</v>
      </c>
      <c r="Z147">
        <f>IFERROR(SUBSTITUTE(LEFT(result!F147,FIND(" /",result!F147)-1),"Price:$","")+0,"0")+0</f>
        <v>129</v>
      </c>
      <c r="AA147" s="3"/>
      <c r="AB147" s="7"/>
    </row>
    <row r="148" spans="1:28" x14ac:dyDescent="0.35">
      <c r="A148">
        <v>147</v>
      </c>
      <c r="B148" t="str">
        <f>LEFT(result!B148,FIND(" - ",result!B148)-1)</f>
        <v>H.Prime HOSTEL for 6pax/Female Dorm</v>
      </c>
      <c r="C148" t="str">
        <f>LEFT(result!C148,FIND("in",result!C148)-1)</f>
        <v xml:space="preserve">Shared room </v>
      </c>
      <c r="D148">
        <f t="shared" si="11"/>
        <v>0</v>
      </c>
      <c r="E148">
        <f t="shared" si="11"/>
        <v>0</v>
      </c>
      <c r="F148">
        <f t="shared" si="12"/>
        <v>0</v>
      </c>
      <c r="G148">
        <f t="shared" si="12"/>
        <v>1</v>
      </c>
      <c r="H148">
        <f t="shared" si="12"/>
        <v>0</v>
      </c>
      <c r="I148">
        <f t="shared" si="12"/>
        <v>0</v>
      </c>
      <c r="J148">
        <f t="shared" si="12"/>
        <v>0</v>
      </c>
      <c r="K148">
        <f t="shared" si="12"/>
        <v>0</v>
      </c>
      <c r="L148">
        <f t="shared" si="12"/>
        <v>1</v>
      </c>
      <c r="M148">
        <f t="shared" si="12"/>
        <v>0</v>
      </c>
      <c r="N148">
        <f t="shared" si="12"/>
        <v>0</v>
      </c>
      <c r="O148">
        <f t="shared" si="12"/>
        <v>0</v>
      </c>
      <c r="P148">
        <f t="shared" si="12"/>
        <v>0</v>
      </c>
      <c r="Q148">
        <f t="shared" si="12"/>
        <v>0</v>
      </c>
      <c r="R148">
        <f>LEFT(result!D148,FIND(" ",result!D148))+0</f>
        <v>6</v>
      </c>
      <c r="S148">
        <f>IF(IFERROR(FIND(S$1,result!E148)&gt;0,"0")=TRUE,"1","0")+0</f>
        <v>1</v>
      </c>
      <c r="T148">
        <f>IF(IFERROR(FIND(T$1,result!E148)&gt;0,"0")=TRUE,"1","0")+0</f>
        <v>1</v>
      </c>
      <c r="U148">
        <f>IF(IFERROR(FIND(U$1,result!E148)&gt;0,"0")=TRUE,"1","0")+0</f>
        <v>0</v>
      </c>
      <c r="V148">
        <f>IF(IFERROR(FIND(V$1,result!E148)&gt;0,"0")=TRUE,"1","0")+0</f>
        <v>0</v>
      </c>
      <c r="W148" t="str">
        <f>IFERROR(SUBSTITUTE(LEFT(result!G148,FIND(" out",result!G148)-1),"Rating ","")+0,"")</f>
        <v/>
      </c>
      <c r="X148" t="str">
        <f>IFERROR(LEFT(result!I148,FIND(" r",result!I148)-1)+0,"")</f>
        <v/>
      </c>
      <c r="Y148" t="str">
        <f>SUBSTITUTE(RIGHT(result!C148,LEN(result!C148)-SEARCH("in",result!C148)-2),"Kecamatan ","")</f>
        <v>Depok</v>
      </c>
      <c r="Z148">
        <f>IFERROR(SUBSTITUTE(LEFT(result!F148,FIND(" /",result!F148)-1),"Price:$","")+0,"0")+0</f>
        <v>48</v>
      </c>
      <c r="AA148" s="3"/>
      <c r="AB148" s="7"/>
    </row>
    <row r="149" spans="1:28" x14ac:dyDescent="0.35">
      <c r="A149">
        <v>148</v>
      </c>
      <c r="B149" t="str">
        <f>LEFT(result!B149,FIND(" - ",result!B149)-1)</f>
        <v>Villa Omah Opas Near Borobudur</v>
      </c>
      <c r="C149" t="str">
        <f>LEFT(result!C149,FIND("in",result!C149)-1)</f>
        <v xml:space="preserve">Private room </v>
      </c>
      <c r="D149">
        <f t="shared" si="11"/>
        <v>0</v>
      </c>
      <c r="E149">
        <f t="shared" si="11"/>
        <v>1</v>
      </c>
      <c r="F149">
        <f t="shared" si="12"/>
        <v>0</v>
      </c>
      <c r="G149">
        <f t="shared" si="12"/>
        <v>0</v>
      </c>
      <c r="H149">
        <f t="shared" si="12"/>
        <v>0</v>
      </c>
      <c r="I149">
        <f t="shared" si="12"/>
        <v>0</v>
      </c>
      <c r="J149">
        <f t="shared" si="12"/>
        <v>0</v>
      </c>
      <c r="K149">
        <f t="shared" si="12"/>
        <v>0</v>
      </c>
      <c r="L149">
        <f t="shared" si="12"/>
        <v>1</v>
      </c>
      <c r="M149">
        <f t="shared" si="12"/>
        <v>0</v>
      </c>
      <c r="N149">
        <f t="shared" si="12"/>
        <v>0</v>
      </c>
      <c r="O149">
        <f t="shared" si="12"/>
        <v>0</v>
      </c>
      <c r="P149">
        <f t="shared" si="12"/>
        <v>0</v>
      </c>
      <c r="Q149">
        <f t="shared" si="12"/>
        <v>0</v>
      </c>
      <c r="R149">
        <f>LEFT(result!D149,FIND(" ",result!D149))+0</f>
        <v>10</v>
      </c>
      <c r="S149">
        <f>IF(IFERROR(FIND(S$1,result!E149)&gt;0,"0")=TRUE,"1","0")+0</f>
        <v>1</v>
      </c>
      <c r="T149">
        <f>IF(IFERROR(FIND(T$1,result!E149)&gt;0,"0")=TRUE,"1","0")+0</f>
        <v>0</v>
      </c>
      <c r="U149">
        <f>IF(IFERROR(FIND(U$1,result!E149)&gt;0,"0")=TRUE,"1","0")+0</f>
        <v>1</v>
      </c>
      <c r="V149">
        <f>IF(IFERROR(FIND(V$1,result!E149)&gt;0,"0")=TRUE,"1","0")+0</f>
        <v>0</v>
      </c>
      <c r="W149" t="str">
        <f>IFERROR(SUBSTITUTE(LEFT(result!G149,FIND(" out",result!G149)-1),"Rating ","")+0,"")</f>
        <v/>
      </c>
      <c r="X149" t="str">
        <f>IFERROR(LEFT(result!I149,FIND(" r",result!I149)-1)+0,"")</f>
        <v/>
      </c>
      <c r="Y149" t="str">
        <f>SUBSTITUTE(RIGHT(result!C149,LEN(result!C149)-SEARCH("in",result!C149)-2),"Kecamatan ","")</f>
        <v>Mungkid</v>
      </c>
      <c r="Z149">
        <f>IFERROR(SUBSTITUTE(LEFT(result!F149,FIND(" /",result!F149)-1),"Price:$","")+0,"0")+0</f>
        <v>234</v>
      </c>
      <c r="AA149" s="3"/>
      <c r="AB149" s="7"/>
    </row>
    <row r="150" spans="1:28" x14ac:dyDescent="0.35">
      <c r="A150">
        <v>149</v>
      </c>
      <c r="B150" t="str">
        <f>LEFT(result!B150,FIND(" - ",result!B150)-1)</f>
        <v>Naura Guest House</v>
      </c>
      <c r="C150" t="str">
        <f>LEFT(result!C150,FIND("in",result!C150)-1)</f>
        <v xml:space="preserve">Entire house </v>
      </c>
      <c r="D150">
        <f t="shared" si="11"/>
        <v>1</v>
      </c>
      <c r="E150">
        <f t="shared" si="11"/>
        <v>0</v>
      </c>
      <c r="F150">
        <f t="shared" si="12"/>
        <v>0</v>
      </c>
      <c r="G150">
        <f t="shared" si="12"/>
        <v>0</v>
      </c>
      <c r="H150">
        <f t="shared" si="12"/>
        <v>0</v>
      </c>
      <c r="I150">
        <f t="shared" si="12"/>
        <v>1</v>
      </c>
      <c r="J150">
        <f t="shared" si="12"/>
        <v>0</v>
      </c>
      <c r="K150">
        <f t="shared" si="12"/>
        <v>0</v>
      </c>
      <c r="L150">
        <f t="shared" si="12"/>
        <v>0</v>
      </c>
      <c r="M150">
        <f t="shared" si="12"/>
        <v>0</v>
      </c>
      <c r="N150">
        <f t="shared" si="12"/>
        <v>0</v>
      </c>
      <c r="O150">
        <f t="shared" si="12"/>
        <v>0</v>
      </c>
      <c r="P150">
        <f t="shared" si="12"/>
        <v>0</v>
      </c>
      <c r="Q150">
        <f t="shared" si="12"/>
        <v>0</v>
      </c>
      <c r="R150">
        <f>LEFT(result!D150,FIND(" ",result!D150))+0</f>
        <v>6</v>
      </c>
      <c r="S150">
        <f>IF(IFERROR(FIND(S$1,result!E150)&gt;0,"0")=TRUE,"1","0")+0</f>
        <v>1</v>
      </c>
      <c r="T150">
        <f>IF(IFERROR(FIND(T$1,result!E150)&gt;0,"0")=TRUE,"1","0")+0</f>
        <v>0</v>
      </c>
      <c r="U150">
        <f>IF(IFERROR(FIND(U$1,result!E150)&gt;0,"0")=TRUE,"1","0")+0</f>
        <v>1</v>
      </c>
      <c r="V150">
        <f>IF(IFERROR(FIND(V$1,result!E150)&gt;0,"0")=TRUE,"1","0")+0</f>
        <v>1</v>
      </c>
      <c r="W150">
        <f>IFERROR(SUBSTITUTE(LEFT(result!G150,FIND(" out",result!G150)-1),"Rating ","")+0,"")</f>
        <v>4.7300000000000004</v>
      </c>
      <c r="X150">
        <f>IFERROR(LEFT(result!I150,FIND(" r",result!I150)-1)+0,"")</f>
        <v>11</v>
      </c>
      <c r="Y150" t="str">
        <f>SUBSTITUTE(RIGHT(result!C150,LEN(result!C150)-SEARCH("in",result!C150)-2),"Kecamatan ","")</f>
        <v>Mlati</v>
      </c>
      <c r="Z150">
        <f>IFERROR(SUBSTITUTE(LEFT(result!F150,FIND(" /",result!F150)-1),"Price:$","")+0,"0")+0</f>
        <v>105</v>
      </c>
      <c r="AA150" s="3"/>
      <c r="AB150" s="7"/>
    </row>
    <row r="151" spans="1:28" x14ac:dyDescent="0.35">
      <c r="A151">
        <v>150</v>
      </c>
      <c r="B151" t="str">
        <f>LEFT(result!B151,FIND(" - ",result!B151)-1)</f>
        <v>Al Khayr Guest House</v>
      </c>
      <c r="C151" t="str">
        <f>LEFT(result!C151,FIND("in",result!C151)-1)</f>
        <v xml:space="preserve">Entire guesthouse </v>
      </c>
      <c r="D151">
        <f t="shared" si="11"/>
        <v>1</v>
      </c>
      <c r="E151">
        <f t="shared" si="11"/>
        <v>0</v>
      </c>
      <c r="F151">
        <f t="shared" si="12"/>
        <v>0</v>
      </c>
      <c r="G151">
        <f t="shared" si="12"/>
        <v>0</v>
      </c>
      <c r="H151">
        <f t="shared" si="12"/>
        <v>0</v>
      </c>
      <c r="I151">
        <f t="shared" si="12"/>
        <v>1</v>
      </c>
      <c r="J151">
        <f t="shared" si="12"/>
        <v>1</v>
      </c>
      <c r="K151">
        <f t="shared" si="12"/>
        <v>0</v>
      </c>
      <c r="L151">
        <f t="shared" si="12"/>
        <v>0</v>
      </c>
      <c r="M151">
        <f t="shared" si="12"/>
        <v>0</v>
      </c>
      <c r="N151">
        <f t="shared" si="12"/>
        <v>0</v>
      </c>
      <c r="O151">
        <f t="shared" si="12"/>
        <v>0</v>
      </c>
      <c r="P151">
        <f t="shared" si="12"/>
        <v>0</v>
      </c>
      <c r="Q151">
        <f t="shared" si="12"/>
        <v>0</v>
      </c>
      <c r="R151">
        <f>LEFT(result!D151,FIND(" ",result!D151))+0</f>
        <v>6</v>
      </c>
      <c r="S151">
        <f>IF(IFERROR(FIND(S$1,result!E151)&gt;0,"0")=TRUE,"1","0")+0</f>
        <v>1</v>
      </c>
      <c r="T151">
        <f>IF(IFERROR(FIND(T$1,result!E151)&gt;0,"0")=TRUE,"1","0")+0</f>
        <v>0</v>
      </c>
      <c r="U151">
        <f>IF(IFERROR(FIND(U$1,result!E151)&gt;0,"0")=TRUE,"1","0")+0</f>
        <v>1</v>
      </c>
      <c r="V151">
        <f>IF(IFERROR(FIND(V$1,result!E151)&gt;0,"0")=TRUE,"1","0")+0</f>
        <v>0</v>
      </c>
      <c r="W151">
        <f>IFERROR(SUBSTITUTE(LEFT(result!G151,FIND(" out",result!G151)-1),"Rating ","")+0,"")</f>
        <v>4.38</v>
      </c>
      <c r="X151">
        <f>IFERROR(LEFT(result!I151,FIND(" r",result!I151)-1)+0,"")</f>
        <v>8</v>
      </c>
      <c r="Y151" t="str">
        <f>SUBSTITUTE(RIGHT(result!C151,LEN(result!C151)-SEARCH("in",result!C151)-2),"Kecamatan ","")</f>
        <v>Pasar Kliwon</v>
      </c>
      <c r="Z151">
        <f>IFERROR(SUBSTITUTE(LEFT(result!F151,FIND(" /",result!F151)-1),"Price:$","")+0,"0")+0</f>
        <v>28</v>
      </c>
      <c r="AA151" s="3"/>
      <c r="AB151" s="7"/>
    </row>
    <row r="152" spans="1:28" x14ac:dyDescent="0.35">
      <c r="A152">
        <v>151</v>
      </c>
      <c r="B152" t="str">
        <f>LEFT(result!B152,FIND(" - ",result!B152)-1)</f>
        <v>3 Bedrooms house with private pool</v>
      </c>
      <c r="C152" t="str">
        <f>LEFT(result!C152,FIND("in",result!C152)-1)</f>
        <v xml:space="preserve">Entire house </v>
      </c>
      <c r="D152">
        <f t="shared" si="11"/>
        <v>1</v>
      </c>
      <c r="E152">
        <f t="shared" si="11"/>
        <v>0</v>
      </c>
      <c r="F152">
        <f t="shared" si="12"/>
        <v>0</v>
      </c>
      <c r="G152">
        <f t="shared" si="12"/>
        <v>0</v>
      </c>
      <c r="H152">
        <f t="shared" si="12"/>
        <v>0</v>
      </c>
      <c r="I152">
        <f t="shared" si="12"/>
        <v>1</v>
      </c>
      <c r="J152">
        <f t="shared" si="12"/>
        <v>0</v>
      </c>
      <c r="K152">
        <f t="shared" si="12"/>
        <v>0</v>
      </c>
      <c r="L152">
        <f t="shared" si="12"/>
        <v>0</v>
      </c>
      <c r="M152">
        <f t="shared" si="12"/>
        <v>0</v>
      </c>
      <c r="N152">
        <f t="shared" si="12"/>
        <v>0</v>
      </c>
      <c r="O152">
        <f t="shared" si="12"/>
        <v>0</v>
      </c>
      <c r="P152">
        <f t="shared" si="12"/>
        <v>0</v>
      </c>
      <c r="Q152">
        <f t="shared" si="12"/>
        <v>0</v>
      </c>
      <c r="R152">
        <f>LEFT(result!D152,FIND(" ",result!D152))+0</f>
        <v>6</v>
      </c>
      <c r="S152">
        <f>IF(IFERROR(FIND(S$1,result!E152)&gt;0,"0")=TRUE,"1","0")+0</f>
        <v>1</v>
      </c>
      <c r="T152">
        <f>IF(IFERROR(FIND(T$1,result!E152)&gt;0,"0")=TRUE,"1","0")+0</f>
        <v>0</v>
      </c>
      <c r="U152">
        <f>IF(IFERROR(FIND(U$1,result!E152)&gt;0,"0")=TRUE,"1","0")+0</f>
        <v>1</v>
      </c>
      <c r="V152">
        <f>IF(IFERROR(FIND(V$1,result!E152)&gt;0,"0")=TRUE,"1","0")+0</f>
        <v>1</v>
      </c>
      <c r="W152" t="str">
        <f>IFERROR(SUBSTITUTE(LEFT(result!G152,FIND(" out",result!G152)-1),"Rating ","")+0,"")</f>
        <v/>
      </c>
      <c r="X152" t="str">
        <f>IFERROR(LEFT(result!I152,FIND(" r",result!I152)-1)+0,"")</f>
        <v/>
      </c>
      <c r="Y152" t="str">
        <f>SUBSTITUTE(RIGHT(result!C152,LEN(result!C152)-SEARCH("in",result!C152)-2),"Kecamatan ","")</f>
        <v>Depok</v>
      </c>
      <c r="Z152">
        <f>IFERROR(SUBSTITUTE(LEFT(result!F152,FIND(" /",result!F152)-1),"Price:$","")+0,"0")+0</f>
        <v>133</v>
      </c>
      <c r="AA152" s="3"/>
      <c r="AB152" s="7"/>
    </row>
    <row r="153" spans="1:28" x14ac:dyDescent="0.35">
      <c r="A153">
        <v>152</v>
      </c>
      <c r="B153" t="str">
        <f>LEFT(result!B153,FIND(" - ",result!B153)-1)</f>
        <v>Jeruk Homestay Jogja</v>
      </c>
      <c r="C153" t="str">
        <f>LEFT(result!C153,FIND("in",result!C153)-1)</f>
        <v xml:space="preserve">Entire house </v>
      </c>
      <c r="D153">
        <f t="shared" si="11"/>
        <v>1</v>
      </c>
      <c r="E153">
        <f t="shared" si="11"/>
        <v>0</v>
      </c>
      <c r="F153">
        <f t="shared" si="12"/>
        <v>0</v>
      </c>
      <c r="G153">
        <f t="shared" si="12"/>
        <v>0</v>
      </c>
      <c r="H153">
        <f t="shared" si="12"/>
        <v>0</v>
      </c>
      <c r="I153">
        <f t="shared" si="12"/>
        <v>1</v>
      </c>
      <c r="J153">
        <f t="shared" si="12"/>
        <v>0</v>
      </c>
      <c r="K153">
        <f t="shared" si="12"/>
        <v>0</v>
      </c>
      <c r="L153">
        <f t="shared" si="12"/>
        <v>0</v>
      </c>
      <c r="M153">
        <f t="shared" si="12"/>
        <v>0</v>
      </c>
      <c r="N153">
        <f t="shared" si="12"/>
        <v>0</v>
      </c>
      <c r="O153">
        <f t="shared" si="12"/>
        <v>0</v>
      </c>
      <c r="P153">
        <f t="shared" si="12"/>
        <v>0</v>
      </c>
      <c r="Q153">
        <f t="shared" si="12"/>
        <v>0</v>
      </c>
      <c r="R153">
        <f>LEFT(result!D153,FIND(" ",result!D153))+0</f>
        <v>10</v>
      </c>
      <c r="S153">
        <f>IF(IFERROR(FIND(S$1,result!E153)&gt;0,"0")=TRUE,"1","0")+0</f>
        <v>1</v>
      </c>
      <c r="T153">
        <f>IF(IFERROR(FIND(T$1,result!E153)&gt;0,"0")=TRUE,"1","0")+0</f>
        <v>1</v>
      </c>
      <c r="U153">
        <f>IF(IFERROR(FIND(U$1,result!E153)&gt;0,"0")=TRUE,"1","0")+0</f>
        <v>1</v>
      </c>
      <c r="V153">
        <f>IF(IFERROR(FIND(V$1,result!E153)&gt;0,"0")=TRUE,"1","0")+0</f>
        <v>0</v>
      </c>
      <c r="W153">
        <f>IFERROR(SUBSTITUTE(LEFT(result!G153,FIND(" out",result!G153)-1),"Rating ","")+0,"")</f>
        <v>4</v>
      </c>
      <c r="X153">
        <f>IFERROR(LEFT(result!I153,FIND(" r",result!I153)-1)+0,"")</f>
        <v>4</v>
      </c>
      <c r="Y153" t="str">
        <f>SUBSTITUTE(RIGHT(result!C153,LEN(result!C153)-SEARCH("in",result!C153)-2),"Kecamatan ","")</f>
        <v>Ngaglik</v>
      </c>
      <c r="Z153">
        <f>IFERROR(SUBSTITUTE(LEFT(result!F153,FIND(" /",result!F153)-1),"Price:$","")+0,"0")+0</f>
        <v>153</v>
      </c>
      <c r="AA153" s="3"/>
      <c r="AB153" s="7"/>
    </row>
    <row r="154" spans="1:28" x14ac:dyDescent="0.35">
      <c r="A154">
        <v>153</v>
      </c>
      <c r="B154" t="str">
        <f>LEFT(result!B154,FIND(" - ",result!B154)-1)</f>
        <v>Rumah  6 Kamar Full AC Dekat  Ke Hartono Mall</v>
      </c>
      <c r="C154" t="str">
        <f>LEFT(result!C154,FIND("in",result!C154)-1)</f>
        <v xml:space="preserve">Entire house </v>
      </c>
      <c r="D154">
        <f t="shared" si="11"/>
        <v>1</v>
      </c>
      <c r="E154">
        <f t="shared" si="11"/>
        <v>0</v>
      </c>
      <c r="F154">
        <f t="shared" si="12"/>
        <v>0</v>
      </c>
      <c r="G154">
        <f t="shared" si="12"/>
        <v>0</v>
      </c>
      <c r="H154">
        <f t="shared" si="12"/>
        <v>0</v>
      </c>
      <c r="I154">
        <f t="shared" si="12"/>
        <v>1</v>
      </c>
      <c r="J154">
        <f t="shared" si="12"/>
        <v>0</v>
      </c>
      <c r="K154">
        <f t="shared" si="12"/>
        <v>0</v>
      </c>
      <c r="L154">
        <f t="shared" si="12"/>
        <v>0</v>
      </c>
      <c r="M154">
        <f t="shared" si="12"/>
        <v>0</v>
      </c>
      <c r="N154">
        <f t="shared" si="12"/>
        <v>0</v>
      </c>
      <c r="O154">
        <f t="shared" si="12"/>
        <v>0</v>
      </c>
      <c r="P154">
        <f t="shared" si="12"/>
        <v>0</v>
      </c>
      <c r="Q154">
        <f t="shared" si="12"/>
        <v>0</v>
      </c>
      <c r="R154">
        <f>LEFT(result!D154,FIND(" ",result!D154))+0</f>
        <v>12</v>
      </c>
      <c r="S154">
        <f>IF(IFERROR(FIND(S$1,result!E154)&gt;0,"0")=TRUE,"1","0")+0</f>
        <v>1</v>
      </c>
      <c r="T154">
        <f>IF(IFERROR(FIND(T$1,result!E154)&gt;0,"0")=TRUE,"1","0")+0</f>
        <v>1</v>
      </c>
      <c r="U154">
        <f>IF(IFERROR(FIND(U$1,result!E154)&gt;0,"0")=TRUE,"1","0")+0</f>
        <v>1</v>
      </c>
      <c r="V154">
        <f>IF(IFERROR(FIND(V$1,result!E154)&gt;0,"0")=TRUE,"1","0")+0</f>
        <v>0</v>
      </c>
      <c r="W154" t="str">
        <f>IFERROR(SUBSTITUTE(LEFT(result!G154,FIND(" out",result!G154)-1),"Rating ","")+0,"")</f>
        <v/>
      </c>
      <c r="X154" t="str">
        <f>IFERROR(LEFT(result!I154,FIND(" r",result!I154)-1)+0,"")</f>
        <v/>
      </c>
      <c r="Y154" t="str">
        <f>SUBSTITUTE(RIGHT(result!C154,LEN(result!C154)-SEARCH("in",result!C154)-2),"Kecamatan ","")</f>
        <v>Depok</v>
      </c>
      <c r="Z154">
        <f>IFERROR(SUBSTITUTE(LEFT(result!F154,FIND(" /",result!F154)-1),"Price:$","")+0,"0")+0</f>
        <v>173</v>
      </c>
      <c r="AA154" s="3"/>
      <c r="AB154" s="7"/>
    </row>
    <row r="155" spans="1:28" x14ac:dyDescent="0.35">
      <c r="A155">
        <v>154</v>
      </c>
      <c r="B155" t="str">
        <f>LEFT(result!B155,FIND(" - ",result!B155)-1)</f>
        <v>Indigo Home</v>
      </c>
      <c r="C155" t="str">
        <f>LEFT(result!C155,FIND("in",result!C155)-1)</f>
        <v xml:space="preserve">Entire house </v>
      </c>
      <c r="D155">
        <f t="shared" si="11"/>
        <v>1</v>
      </c>
      <c r="E155">
        <f t="shared" si="11"/>
        <v>0</v>
      </c>
      <c r="F155">
        <f t="shared" si="12"/>
        <v>0</v>
      </c>
      <c r="G155">
        <f t="shared" si="12"/>
        <v>0</v>
      </c>
      <c r="H155">
        <f t="shared" si="12"/>
        <v>0</v>
      </c>
      <c r="I155">
        <f t="shared" si="12"/>
        <v>1</v>
      </c>
      <c r="J155">
        <f t="shared" si="12"/>
        <v>0</v>
      </c>
      <c r="K155">
        <f t="shared" si="12"/>
        <v>0</v>
      </c>
      <c r="L155">
        <f t="shared" si="12"/>
        <v>0</v>
      </c>
      <c r="M155">
        <f t="shared" si="12"/>
        <v>0</v>
      </c>
      <c r="N155">
        <f t="shared" si="12"/>
        <v>0</v>
      </c>
      <c r="O155">
        <f t="shared" si="12"/>
        <v>0</v>
      </c>
      <c r="P155">
        <f t="shared" si="12"/>
        <v>0</v>
      </c>
      <c r="Q155">
        <f t="shared" si="12"/>
        <v>0</v>
      </c>
      <c r="R155">
        <f>LEFT(result!D155,FIND(" ",result!D155))+0</f>
        <v>6</v>
      </c>
      <c r="S155">
        <f>IF(IFERROR(FIND(S$1,result!E155)&gt;0,"0")=TRUE,"1","0")+0</f>
        <v>1</v>
      </c>
      <c r="T155">
        <f>IF(IFERROR(FIND(T$1,result!E155)&gt;0,"0")=TRUE,"1","0")+0</f>
        <v>1</v>
      </c>
      <c r="U155">
        <f>IF(IFERROR(FIND(U$1,result!E155)&gt;0,"0")=TRUE,"1","0")+0</f>
        <v>1</v>
      </c>
      <c r="V155">
        <f>IF(IFERROR(FIND(V$1,result!E155)&gt;0,"0")=TRUE,"1","0")+0</f>
        <v>0</v>
      </c>
      <c r="W155">
        <f>IFERROR(SUBSTITUTE(LEFT(result!G155,FIND(" out",result!G155)-1),"Rating ","")+0,"")</f>
        <v>5</v>
      </c>
      <c r="X155">
        <f>IFERROR(LEFT(result!I155,FIND(" r",result!I155)-1)+0,"")</f>
        <v>5</v>
      </c>
      <c r="Y155" t="str">
        <f>SUBSTITUTE(RIGHT(result!C155,LEN(result!C155)-SEARCH("in",result!C155)-2),"Kecamatan ","")</f>
        <v>Ngaglik</v>
      </c>
      <c r="Z155">
        <f>IFERROR(SUBSTITUTE(LEFT(result!F155,FIND(" /",result!F155)-1),"Price:$","")+0,"0")+0</f>
        <v>40</v>
      </c>
      <c r="AA155" s="3"/>
      <c r="AB155" s="7"/>
    </row>
    <row r="156" spans="1:28" x14ac:dyDescent="0.35">
      <c r="A156">
        <v>155</v>
      </c>
      <c r="B156" t="str">
        <f>LEFT(result!B156,FIND(" - ",result!B156)-1)</f>
        <v>ADRILIA Homestay, Mlati, Yogyakarta</v>
      </c>
      <c r="C156" t="str">
        <f>LEFT(result!C156,FIND("in",result!C156)-1)</f>
        <v xml:space="preserve">Entire house </v>
      </c>
      <c r="D156">
        <f t="shared" si="11"/>
        <v>1</v>
      </c>
      <c r="E156">
        <f t="shared" si="11"/>
        <v>0</v>
      </c>
      <c r="F156">
        <f t="shared" si="12"/>
        <v>0</v>
      </c>
      <c r="G156">
        <f t="shared" si="12"/>
        <v>0</v>
      </c>
      <c r="H156">
        <f t="shared" si="12"/>
        <v>0</v>
      </c>
      <c r="I156">
        <f t="shared" si="12"/>
        <v>1</v>
      </c>
      <c r="J156">
        <f t="shared" si="12"/>
        <v>0</v>
      </c>
      <c r="K156">
        <f t="shared" si="12"/>
        <v>0</v>
      </c>
      <c r="L156">
        <f t="shared" si="12"/>
        <v>0</v>
      </c>
      <c r="M156">
        <f t="shared" si="12"/>
        <v>0</v>
      </c>
      <c r="N156">
        <f t="shared" si="12"/>
        <v>0</v>
      </c>
      <c r="O156">
        <f t="shared" si="12"/>
        <v>0</v>
      </c>
      <c r="P156">
        <f t="shared" si="12"/>
        <v>0</v>
      </c>
      <c r="Q156">
        <f t="shared" si="12"/>
        <v>0</v>
      </c>
      <c r="R156">
        <f>LEFT(result!D156,FIND(" ",result!D156))+0</f>
        <v>8</v>
      </c>
      <c r="S156">
        <f>IF(IFERROR(FIND(S$1,result!E156)&gt;0,"0")=TRUE,"1","0")+0</f>
        <v>1</v>
      </c>
      <c r="T156">
        <f>IF(IFERROR(FIND(T$1,result!E156)&gt;0,"0")=TRUE,"1","0")+0</f>
        <v>0</v>
      </c>
      <c r="U156">
        <f>IF(IFERROR(FIND(U$1,result!E156)&gt;0,"0")=TRUE,"1","0")+0</f>
        <v>1</v>
      </c>
      <c r="V156">
        <f>IF(IFERROR(FIND(V$1,result!E156)&gt;0,"0")=TRUE,"1","0")+0</f>
        <v>0</v>
      </c>
      <c r="W156">
        <f>IFERROR(SUBSTITUTE(LEFT(result!G156,FIND(" out",result!G156)-1),"Rating ","")+0,"")</f>
        <v>4.83</v>
      </c>
      <c r="X156">
        <f>IFERROR(LEFT(result!I156,FIND(" r",result!I156)-1)+0,"")</f>
        <v>12</v>
      </c>
      <c r="Y156" t="str">
        <f>SUBSTITUTE(RIGHT(result!C156,LEN(result!C156)-SEARCH("in",result!C156)-2),"Kecamatan ","")</f>
        <v>Mlati</v>
      </c>
      <c r="Z156">
        <f>IFERROR(SUBSTITUTE(LEFT(result!F156,FIND(" /",result!F156)-1),"Price:$","")+0,"0")+0</f>
        <v>0</v>
      </c>
      <c r="AA156" s="3"/>
      <c r="AB156" s="7"/>
    </row>
    <row r="157" spans="1:28" x14ac:dyDescent="0.35">
      <c r="A157">
        <v>156</v>
      </c>
      <c r="B157" t="str">
        <f>LEFT(result!B157,FIND(" - ",result!B157)-1)</f>
        <v>Velvet homestay (full ac wifi) 15 mnt ke malioboro</v>
      </c>
      <c r="C157" t="str">
        <f>LEFT(result!C157,FIND("in",result!C157)-1)</f>
        <v xml:space="preserve">Entire house </v>
      </c>
      <c r="D157">
        <f t="shared" si="11"/>
        <v>1</v>
      </c>
      <c r="E157">
        <f t="shared" si="11"/>
        <v>0</v>
      </c>
      <c r="F157">
        <f t="shared" ref="F157:Q172" si="13">IF(IFERROR(FIND(F$1,$C157)&gt;0,"0")=TRUE,"1","0")+0</f>
        <v>0</v>
      </c>
      <c r="G157">
        <f t="shared" si="13"/>
        <v>0</v>
      </c>
      <c r="H157">
        <f t="shared" si="13"/>
        <v>0</v>
      </c>
      <c r="I157">
        <f t="shared" si="13"/>
        <v>1</v>
      </c>
      <c r="J157">
        <f t="shared" si="13"/>
        <v>0</v>
      </c>
      <c r="K157">
        <f t="shared" si="13"/>
        <v>0</v>
      </c>
      <c r="L157">
        <f t="shared" si="13"/>
        <v>0</v>
      </c>
      <c r="M157">
        <f t="shared" si="13"/>
        <v>0</v>
      </c>
      <c r="N157">
        <f t="shared" si="13"/>
        <v>0</v>
      </c>
      <c r="O157">
        <f t="shared" si="13"/>
        <v>0</v>
      </c>
      <c r="P157">
        <f t="shared" si="13"/>
        <v>0</v>
      </c>
      <c r="Q157">
        <f t="shared" si="13"/>
        <v>0</v>
      </c>
      <c r="R157">
        <f>LEFT(result!D157,FIND(" ",result!D157))+0</f>
        <v>6</v>
      </c>
      <c r="S157">
        <f>IF(IFERROR(FIND(S$1,result!E157)&gt;0,"0")=TRUE,"1","0")+0</f>
        <v>1</v>
      </c>
      <c r="T157">
        <f>IF(IFERROR(FIND(T$1,result!E157)&gt;0,"0")=TRUE,"1","0")+0</f>
        <v>1</v>
      </c>
      <c r="U157">
        <f>IF(IFERROR(FIND(U$1,result!E157)&gt;0,"0")=TRUE,"1","0")+0</f>
        <v>1</v>
      </c>
      <c r="V157">
        <f>IF(IFERROR(FIND(V$1,result!E157)&gt;0,"0")=TRUE,"1","0")+0</f>
        <v>0</v>
      </c>
      <c r="W157" t="str">
        <f>IFERROR(SUBSTITUTE(LEFT(result!G157,FIND(" out",result!G157)-1),"Rating ","")+0,"")</f>
        <v/>
      </c>
      <c r="X157" t="str">
        <f>IFERROR(LEFT(result!I157,FIND(" r",result!I157)-1)+0,"")</f>
        <v/>
      </c>
      <c r="Y157" t="str">
        <f>SUBSTITUTE(RIGHT(result!C157,LEN(result!C157)-SEARCH("in",result!C157)-2),"Kecamatan ","")</f>
        <v>Mlati</v>
      </c>
      <c r="Z157">
        <f>IFERROR(SUBSTITUTE(LEFT(result!F157,FIND(" /",result!F157)-1),"Price:$","")+0,"0")+0</f>
        <v>121</v>
      </c>
      <c r="AA157" s="3"/>
      <c r="AB157" s="7"/>
    </row>
    <row r="158" spans="1:28" x14ac:dyDescent="0.35">
      <c r="A158">
        <v>157</v>
      </c>
      <c r="B158" t="str">
        <f>LEFT(result!B158,FIND(" - ",result!B158)-1)</f>
        <v>Griya Bisma Homestay</v>
      </c>
      <c r="C158" t="str">
        <f>LEFT(result!C158,FIND("in",result!C158)-1)</f>
        <v xml:space="preserve">Entire house </v>
      </c>
      <c r="D158">
        <f t="shared" si="11"/>
        <v>1</v>
      </c>
      <c r="E158">
        <f t="shared" si="11"/>
        <v>0</v>
      </c>
      <c r="F158">
        <f t="shared" si="13"/>
        <v>0</v>
      </c>
      <c r="G158">
        <f t="shared" si="13"/>
        <v>0</v>
      </c>
      <c r="H158">
        <f t="shared" si="13"/>
        <v>0</v>
      </c>
      <c r="I158">
        <f t="shared" si="13"/>
        <v>1</v>
      </c>
      <c r="J158">
        <f t="shared" si="13"/>
        <v>0</v>
      </c>
      <c r="K158">
        <f t="shared" si="13"/>
        <v>0</v>
      </c>
      <c r="L158">
        <f t="shared" si="13"/>
        <v>0</v>
      </c>
      <c r="M158">
        <f t="shared" si="13"/>
        <v>0</v>
      </c>
      <c r="N158">
        <f t="shared" si="13"/>
        <v>0</v>
      </c>
      <c r="O158">
        <f t="shared" si="13"/>
        <v>0</v>
      </c>
      <c r="P158">
        <f t="shared" si="13"/>
        <v>0</v>
      </c>
      <c r="Q158">
        <f t="shared" si="13"/>
        <v>0</v>
      </c>
      <c r="R158">
        <f>LEFT(result!D158,FIND(" ",result!D158))+0</f>
        <v>7</v>
      </c>
      <c r="S158">
        <f>IF(IFERROR(FIND(S$1,result!E158)&gt;0,"0")=TRUE,"1","0")+0</f>
        <v>1</v>
      </c>
      <c r="T158">
        <f>IF(IFERROR(FIND(T$1,result!E158)&gt;0,"0")=TRUE,"1","0")+0</f>
        <v>1</v>
      </c>
      <c r="U158">
        <f>IF(IFERROR(FIND(U$1,result!E158)&gt;0,"0")=TRUE,"1","0")+0</f>
        <v>1</v>
      </c>
      <c r="V158">
        <f>IF(IFERROR(FIND(V$1,result!E158)&gt;0,"0")=TRUE,"1","0")+0</f>
        <v>0</v>
      </c>
      <c r="W158" t="str">
        <f>IFERROR(SUBSTITUTE(LEFT(result!G158,FIND(" out",result!G158)-1),"Rating ","")+0,"")</f>
        <v/>
      </c>
      <c r="X158" t="str">
        <f>IFERROR(LEFT(result!I158,FIND(" r",result!I158)-1)+0,"")</f>
        <v/>
      </c>
      <c r="Y158" t="str">
        <f>SUBSTITUTE(RIGHT(result!C158,LEN(result!C158)-SEARCH("in",result!C158)-2),"Kecamatan ","")</f>
        <v>Tegalrejo</v>
      </c>
      <c r="Z158">
        <f>IFERROR(SUBSTITUTE(LEFT(result!F158,FIND(" /",result!F158)-1),"Price:$","")+0,"0")+0</f>
        <v>134</v>
      </c>
      <c r="AA158" s="3"/>
      <c r="AB158" s="7"/>
    </row>
    <row r="159" spans="1:28" x14ac:dyDescent="0.35">
      <c r="A159">
        <v>158</v>
      </c>
      <c r="B159" t="str">
        <f>LEFT(result!B159,FIND(" - ",result!B159)-1)</f>
        <v>Shasna Homestay (15 org) Dekat Bandara &amp; Mall</v>
      </c>
      <c r="C159" t="str">
        <f>LEFT(result!C159,FIND("in",result!C159)-1)</f>
        <v xml:space="preserve">Entire house </v>
      </c>
      <c r="D159">
        <f t="shared" si="11"/>
        <v>1</v>
      </c>
      <c r="E159">
        <f t="shared" si="11"/>
        <v>0</v>
      </c>
      <c r="F159">
        <f t="shared" si="13"/>
        <v>0</v>
      </c>
      <c r="G159">
        <f t="shared" si="13"/>
        <v>0</v>
      </c>
      <c r="H159">
        <f t="shared" si="13"/>
        <v>0</v>
      </c>
      <c r="I159">
        <f t="shared" si="13"/>
        <v>1</v>
      </c>
      <c r="J159">
        <f t="shared" si="13"/>
        <v>0</v>
      </c>
      <c r="K159">
        <f t="shared" si="13"/>
        <v>0</v>
      </c>
      <c r="L159">
        <f t="shared" si="13"/>
        <v>0</v>
      </c>
      <c r="M159">
        <f t="shared" si="13"/>
        <v>0</v>
      </c>
      <c r="N159">
        <f t="shared" si="13"/>
        <v>0</v>
      </c>
      <c r="O159">
        <f t="shared" si="13"/>
        <v>0</v>
      </c>
      <c r="P159">
        <f t="shared" si="13"/>
        <v>0</v>
      </c>
      <c r="Q159">
        <f t="shared" si="13"/>
        <v>0</v>
      </c>
      <c r="R159">
        <f>LEFT(result!D159,FIND(" ",result!D159))+0</f>
        <v>15</v>
      </c>
      <c r="S159">
        <f>IF(IFERROR(FIND(S$1,result!E159)&gt;0,"0")=TRUE,"1","0")+0</f>
        <v>1</v>
      </c>
      <c r="T159">
        <f>IF(IFERROR(FIND(T$1,result!E159)&gt;0,"0")=TRUE,"1","0")+0</f>
        <v>1</v>
      </c>
      <c r="U159">
        <f>IF(IFERROR(FIND(U$1,result!E159)&gt;0,"0")=TRUE,"1","0")+0</f>
        <v>1</v>
      </c>
      <c r="V159">
        <f>IF(IFERROR(FIND(V$1,result!E159)&gt;0,"0")=TRUE,"1","0")+0</f>
        <v>0</v>
      </c>
      <c r="W159" t="str">
        <f>IFERROR(SUBSTITUTE(LEFT(result!G159,FIND(" out",result!G159)-1),"Rating ","")+0,"")</f>
        <v/>
      </c>
      <c r="X159" t="str">
        <f>IFERROR(LEFT(result!I159,FIND(" r",result!I159)-1)+0,"")</f>
        <v/>
      </c>
      <c r="Y159" t="str">
        <f>SUBSTITUTE(RIGHT(result!C159,LEN(result!C159)-SEARCH("in",result!C159)-2),"Kecamatan ","")</f>
        <v>Banguntapan</v>
      </c>
      <c r="Z159">
        <f>IFERROR(SUBSTITUTE(LEFT(result!F159,FIND(" /",result!F159)-1),"Price:$","")+0,"0")+0</f>
        <v>57</v>
      </c>
      <c r="AA159" s="3"/>
      <c r="AB159" s="7"/>
    </row>
    <row r="160" spans="1:28" x14ac:dyDescent="0.35">
      <c r="A160">
        <v>159</v>
      </c>
      <c r="B160" t="str">
        <f>LEFT(result!B160,FIND(" - ",result!B160)-1)</f>
        <v>ALIF G-HOUSE</v>
      </c>
      <c r="C160" t="str">
        <f>LEFT(result!C160,FIND("in",result!C160)-1)</f>
        <v xml:space="preserve">Entire house </v>
      </c>
      <c r="D160">
        <f t="shared" si="11"/>
        <v>1</v>
      </c>
      <c r="E160">
        <f t="shared" si="11"/>
        <v>0</v>
      </c>
      <c r="F160">
        <f t="shared" si="13"/>
        <v>0</v>
      </c>
      <c r="G160">
        <f t="shared" si="13"/>
        <v>0</v>
      </c>
      <c r="H160">
        <f t="shared" si="13"/>
        <v>0</v>
      </c>
      <c r="I160">
        <f t="shared" si="13"/>
        <v>1</v>
      </c>
      <c r="J160">
        <f t="shared" si="13"/>
        <v>0</v>
      </c>
      <c r="K160">
        <f t="shared" si="13"/>
        <v>0</v>
      </c>
      <c r="L160">
        <f t="shared" si="13"/>
        <v>0</v>
      </c>
      <c r="M160">
        <f t="shared" si="13"/>
        <v>0</v>
      </c>
      <c r="N160">
        <f t="shared" si="13"/>
        <v>0</v>
      </c>
      <c r="O160">
        <f t="shared" si="13"/>
        <v>0</v>
      </c>
      <c r="P160">
        <f t="shared" si="13"/>
        <v>0</v>
      </c>
      <c r="Q160">
        <f t="shared" si="13"/>
        <v>0</v>
      </c>
      <c r="R160">
        <f>LEFT(result!D160,FIND(" ",result!D160))+0</f>
        <v>5</v>
      </c>
      <c r="S160">
        <f>IF(IFERROR(FIND(S$1,result!E160)&gt;0,"0")=TRUE,"1","0")+0</f>
        <v>1</v>
      </c>
      <c r="T160">
        <f>IF(IFERROR(FIND(T$1,result!E160)&gt;0,"0")=TRUE,"1","0")+0</f>
        <v>1</v>
      </c>
      <c r="U160">
        <f>IF(IFERROR(FIND(U$1,result!E160)&gt;0,"0")=TRUE,"1","0")+0</f>
        <v>1</v>
      </c>
      <c r="V160">
        <f>IF(IFERROR(FIND(V$1,result!E160)&gt;0,"0")=TRUE,"1","0")+0</f>
        <v>0</v>
      </c>
      <c r="W160" t="str">
        <f>IFERROR(SUBSTITUTE(LEFT(result!G160,FIND(" out",result!G160)-1),"Rating ","")+0,"")</f>
        <v/>
      </c>
      <c r="X160" t="str">
        <f>IFERROR(LEFT(result!I160,FIND(" r",result!I160)-1)+0,"")</f>
        <v/>
      </c>
      <c r="Y160" t="str">
        <f>SUBSTITUTE(RIGHT(result!C160,LEN(result!C160)-SEARCH("in",result!C160)-2),"Kecamatan ","")</f>
        <v>Depok</v>
      </c>
      <c r="Z160">
        <f>IFERROR(SUBSTITUTE(LEFT(result!F160,FIND(" /",result!F160)-1),"Price:$","")+0,"0")+0</f>
        <v>56</v>
      </c>
      <c r="AA160" s="3"/>
      <c r="AB160" s="7"/>
    </row>
    <row r="161" spans="1:28" x14ac:dyDescent="0.35">
      <c r="A161">
        <v>160</v>
      </c>
      <c r="B161" t="str">
        <f>LEFT(result!B161,FIND(" - ",result!B161)-1)</f>
        <v>D'SAWAH GUESTHOUSE KLATEN Mix 8 Dorm Male-Female</v>
      </c>
      <c r="C161" t="str">
        <f>LEFT(result!C161,FIND("in",result!C161)-1)</f>
        <v xml:space="preserve">Hostel beds </v>
      </c>
      <c r="D161">
        <f t="shared" si="11"/>
        <v>0</v>
      </c>
      <c r="E161">
        <f t="shared" si="11"/>
        <v>0</v>
      </c>
      <c r="F161">
        <f t="shared" si="13"/>
        <v>1</v>
      </c>
      <c r="G161">
        <f t="shared" si="13"/>
        <v>0</v>
      </c>
      <c r="H161">
        <f t="shared" si="13"/>
        <v>1</v>
      </c>
      <c r="I161">
        <f t="shared" si="13"/>
        <v>0</v>
      </c>
      <c r="J161">
        <f t="shared" si="13"/>
        <v>0</v>
      </c>
      <c r="K161">
        <f t="shared" si="13"/>
        <v>0</v>
      </c>
      <c r="L161">
        <f t="shared" si="13"/>
        <v>0</v>
      </c>
      <c r="M161">
        <f t="shared" si="13"/>
        <v>0</v>
      </c>
      <c r="N161">
        <f t="shared" si="13"/>
        <v>0</v>
      </c>
      <c r="O161">
        <f t="shared" si="13"/>
        <v>0</v>
      </c>
      <c r="P161">
        <f t="shared" si="13"/>
        <v>0</v>
      </c>
      <c r="Q161">
        <f t="shared" si="13"/>
        <v>0</v>
      </c>
      <c r="R161">
        <f>LEFT(result!D161,FIND(" ",result!D161))+0</f>
        <v>8</v>
      </c>
      <c r="S161">
        <f>IF(IFERROR(FIND(S$1,result!E161)&gt;0,"0")=TRUE,"1","0")+0</f>
        <v>1</v>
      </c>
      <c r="T161">
        <f>IF(IFERROR(FIND(T$1,result!E161)&gt;0,"0")=TRUE,"1","0")+0</f>
        <v>1</v>
      </c>
      <c r="U161">
        <f>IF(IFERROR(FIND(U$1,result!E161)&gt;0,"0")=TRUE,"1","0")+0</f>
        <v>0</v>
      </c>
      <c r="V161">
        <f>IF(IFERROR(FIND(V$1,result!E161)&gt;0,"0")=TRUE,"1","0")+0</f>
        <v>0</v>
      </c>
      <c r="W161" t="str">
        <f>IFERROR(SUBSTITUTE(LEFT(result!G161,FIND(" out",result!G161)-1),"Rating ","")+0,"")</f>
        <v/>
      </c>
      <c r="X161" t="str">
        <f>IFERROR(LEFT(result!I161,FIND(" r",result!I161)-1)+0,"")</f>
        <v/>
      </c>
      <c r="Y161" t="str">
        <f>SUBSTITUTE(RIGHT(result!C161,LEN(result!C161)-SEARCH("in",result!C161)-2),"Kecamatan ","")</f>
        <v>Kalikotes</v>
      </c>
      <c r="Z161">
        <f>IFERROR(SUBSTITUTE(LEFT(result!F161,FIND(" /",result!F161)-1),"Price:$","")+0,"0")+0</f>
        <v>36</v>
      </c>
      <c r="AA161" s="3"/>
      <c r="AB161" s="7"/>
    </row>
    <row r="162" spans="1:28" x14ac:dyDescent="0.35">
      <c r="A162">
        <v>161</v>
      </c>
      <c r="B162" t="str">
        <f>LEFT(result!B162,FIND(" - ",result!B162)-1)</f>
        <v>Laura's Backpacker 523</v>
      </c>
      <c r="C162" t="str">
        <f>LEFT(result!C162,FIND("in",result!C162)-1)</f>
        <v xml:space="preserve">Private room </v>
      </c>
      <c r="D162">
        <f t="shared" si="11"/>
        <v>0</v>
      </c>
      <c r="E162">
        <f t="shared" si="11"/>
        <v>1</v>
      </c>
      <c r="F162">
        <f t="shared" si="13"/>
        <v>0</v>
      </c>
      <c r="G162">
        <f t="shared" si="13"/>
        <v>0</v>
      </c>
      <c r="H162">
        <f t="shared" si="13"/>
        <v>0</v>
      </c>
      <c r="I162">
        <f t="shared" si="13"/>
        <v>0</v>
      </c>
      <c r="J162">
        <f t="shared" si="13"/>
        <v>0</v>
      </c>
      <c r="K162">
        <f t="shared" si="13"/>
        <v>0</v>
      </c>
      <c r="L162">
        <f t="shared" si="13"/>
        <v>1</v>
      </c>
      <c r="M162">
        <f t="shared" si="13"/>
        <v>0</v>
      </c>
      <c r="N162">
        <f t="shared" si="13"/>
        <v>0</v>
      </c>
      <c r="O162">
        <f t="shared" si="13"/>
        <v>0</v>
      </c>
      <c r="P162">
        <f t="shared" si="13"/>
        <v>0</v>
      </c>
      <c r="Q162">
        <f t="shared" si="13"/>
        <v>0</v>
      </c>
      <c r="R162">
        <f>LEFT(result!D162,FIND(" ",result!D162))+0</f>
        <v>8</v>
      </c>
      <c r="S162">
        <f>IF(IFERROR(FIND(S$1,result!E162)&gt;0,"0")=TRUE,"1","0")+0</f>
        <v>1</v>
      </c>
      <c r="T162">
        <f>IF(IFERROR(FIND(T$1,result!E162)&gt;0,"0")=TRUE,"1","0")+0</f>
        <v>1</v>
      </c>
      <c r="U162">
        <f>IF(IFERROR(FIND(U$1,result!E162)&gt;0,"0")=TRUE,"1","0")+0</f>
        <v>0</v>
      </c>
      <c r="V162">
        <f>IF(IFERROR(FIND(V$1,result!E162)&gt;0,"0")=TRUE,"1","0")+0</f>
        <v>0</v>
      </c>
      <c r="W162" t="str">
        <f>IFERROR(SUBSTITUTE(LEFT(result!G162,FIND(" out",result!G162)-1),"Rating ","")+0,"")</f>
        <v/>
      </c>
      <c r="X162" t="str">
        <f>IFERROR(LEFT(result!I162,FIND(" r",result!I162)-1)+0,"")</f>
        <v/>
      </c>
      <c r="Y162" t="str">
        <f>SUBSTITUTE(RIGHT(result!C162,LEN(result!C162)-SEARCH("in",result!C162)-2),"Kecamatan ","")</f>
        <v>Danurejan</v>
      </c>
      <c r="Z162">
        <f>IFERROR(SUBSTITUTE(LEFT(result!F162,FIND(" /",result!F162)-1),"Price:$","")+0,"0")+0</f>
        <v>85</v>
      </c>
      <c r="AA162" s="3"/>
      <c r="AB162" s="7"/>
    </row>
    <row r="163" spans="1:28" x14ac:dyDescent="0.35">
      <c r="A163">
        <v>162</v>
      </c>
      <c r="B163" t="str">
        <f>LEFT(result!B163,FIND(" - ",result!B163)-1)</f>
        <v>A7 Homestay</v>
      </c>
      <c r="C163" t="str">
        <f>LEFT(result!C163,FIND("in",result!C163)-1)</f>
        <v xml:space="preserve">Entire house </v>
      </c>
      <c r="D163">
        <f t="shared" si="11"/>
        <v>1</v>
      </c>
      <c r="E163">
        <f t="shared" si="11"/>
        <v>0</v>
      </c>
      <c r="F163">
        <f t="shared" si="13"/>
        <v>0</v>
      </c>
      <c r="G163">
        <f t="shared" si="13"/>
        <v>0</v>
      </c>
      <c r="H163">
        <f t="shared" si="13"/>
        <v>0</v>
      </c>
      <c r="I163">
        <f t="shared" si="13"/>
        <v>1</v>
      </c>
      <c r="J163">
        <f t="shared" si="13"/>
        <v>0</v>
      </c>
      <c r="K163">
        <f t="shared" si="13"/>
        <v>0</v>
      </c>
      <c r="L163">
        <f t="shared" si="13"/>
        <v>0</v>
      </c>
      <c r="M163">
        <f t="shared" si="13"/>
        <v>0</v>
      </c>
      <c r="N163">
        <f t="shared" si="13"/>
        <v>0</v>
      </c>
      <c r="O163">
        <f t="shared" si="13"/>
        <v>0</v>
      </c>
      <c r="P163">
        <f t="shared" si="13"/>
        <v>0</v>
      </c>
      <c r="Q163">
        <f t="shared" si="13"/>
        <v>0</v>
      </c>
      <c r="R163">
        <f>LEFT(result!D163,FIND(" ",result!D163))+0</f>
        <v>6</v>
      </c>
      <c r="S163">
        <f>IF(IFERROR(FIND(S$1,result!E163)&gt;0,"0")=TRUE,"1","0")+0</f>
        <v>1</v>
      </c>
      <c r="T163">
        <f>IF(IFERROR(FIND(T$1,result!E163)&gt;0,"0")=TRUE,"1","0")+0</f>
        <v>0</v>
      </c>
      <c r="U163">
        <f>IF(IFERROR(FIND(U$1,result!E163)&gt;0,"0")=TRUE,"1","0")+0</f>
        <v>1</v>
      </c>
      <c r="V163">
        <f>IF(IFERROR(FIND(V$1,result!E163)&gt;0,"0")=TRUE,"1","0")+0</f>
        <v>0</v>
      </c>
      <c r="W163" t="str">
        <f>IFERROR(SUBSTITUTE(LEFT(result!G163,FIND(" out",result!G163)-1),"Rating ","")+0,"")</f>
        <v/>
      </c>
      <c r="X163" t="str">
        <f>IFERROR(LEFT(result!I163,FIND(" r",result!I163)-1)+0,"")</f>
        <v/>
      </c>
      <c r="Y163" t="str">
        <f>SUBSTITUTE(RIGHT(result!C163,LEN(result!C163)-SEARCH("in",result!C163)-2),"Kecamatan ","")</f>
        <v>Umbulharjo</v>
      </c>
      <c r="Z163">
        <f>IFERROR(SUBSTITUTE(LEFT(result!F163,FIND(" /",result!F163)-1),"Price:$","")+0,"0")+0</f>
        <v>81</v>
      </c>
      <c r="AA163" s="3"/>
      <c r="AB163" s="7"/>
    </row>
    <row r="164" spans="1:28" x14ac:dyDescent="0.35">
      <c r="A164">
        <v>163</v>
      </c>
      <c r="B164" t="str">
        <f>LEFT(result!B164,FIND(" - ",result!B164)-1)</f>
        <v>3 Bedroom At Gancah Gh Yogyakarta</v>
      </c>
      <c r="C164" t="str">
        <f>LEFT(result!C164,FIND("in",result!C164)-1)</f>
        <v xml:space="preserve">Entire house </v>
      </c>
      <c r="D164">
        <f t="shared" si="11"/>
        <v>1</v>
      </c>
      <c r="E164">
        <f t="shared" si="11"/>
        <v>0</v>
      </c>
      <c r="F164">
        <f t="shared" si="13"/>
        <v>0</v>
      </c>
      <c r="G164">
        <f t="shared" si="13"/>
        <v>0</v>
      </c>
      <c r="H164">
        <f t="shared" si="13"/>
        <v>0</v>
      </c>
      <c r="I164">
        <f t="shared" si="13"/>
        <v>1</v>
      </c>
      <c r="J164">
        <f t="shared" si="13"/>
        <v>0</v>
      </c>
      <c r="K164">
        <f t="shared" si="13"/>
        <v>0</v>
      </c>
      <c r="L164">
        <f t="shared" si="13"/>
        <v>0</v>
      </c>
      <c r="M164">
        <f t="shared" si="13"/>
        <v>0</v>
      </c>
      <c r="N164">
        <f t="shared" si="13"/>
        <v>0</v>
      </c>
      <c r="O164">
        <f t="shared" si="13"/>
        <v>0</v>
      </c>
      <c r="P164">
        <f t="shared" si="13"/>
        <v>0</v>
      </c>
      <c r="Q164">
        <f t="shared" si="13"/>
        <v>0</v>
      </c>
      <c r="R164">
        <f>LEFT(result!D164,FIND(" ",result!D164))+0</f>
        <v>6</v>
      </c>
      <c r="S164">
        <f>IF(IFERROR(FIND(S$1,result!E164)&gt;0,"0")=TRUE,"1","0")+0</f>
        <v>1</v>
      </c>
      <c r="T164">
        <f>IF(IFERROR(FIND(T$1,result!E164)&gt;0,"0")=TRUE,"1","0")+0</f>
        <v>0</v>
      </c>
      <c r="U164">
        <f>IF(IFERROR(FIND(U$1,result!E164)&gt;0,"0")=TRUE,"1","0")+0</f>
        <v>1</v>
      </c>
      <c r="V164">
        <f>IF(IFERROR(FIND(V$1,result!E164)&gt;0,"0")=TRUE,"1","0")+0</f>
        <v>0</v>
      </c>
      <c r="W164" t="str">
        <f>IFERROR(SUBSTITUTE(LEFT(result!G164,FIND(" out",result!G164)-1),"Rating ","")+0,"")</f>
        <v/>
      </c>
      <c r="X164" t="str">
        <f>IFERROR(LEFT(result!I164,FIND(" r",result!I164)-1)+0,"")</f>
        <v/>
      </c>
      <c r="Y164" t="str">
        <f>SUBSTITUTE(RIGHT(result!C164,LEN(result!C164)-SEARCH("in",result!C164)-2),"Kecamatan ","")</f>
        <v>Godean</v>
      </c>
      <c r="Z164">
        <f>IFERROR(SUBSTITUTE(LEFT(result!F164,FIND(" /",result!F164)-1),"Price:$","")+0,"0")+0</f>
        <v>75</v>
      </c>
      <c r="AA164" s="3"/>
      <c r="AB164" s="7"/>
    </row>
    <row r="165" spans="1:28" x14ac:dyDescent="0.35">
      <c r="A165">
        <v>164</v>
      </c>
      <c r="B165" t="str">
        <f>LEFT(result!B165,FIND(" - ",result!B165)-1)</f>
        <v>Rumah Aisya 1, A Traditional Limasan House</v>
      </c>
      <c r="C165" t="str">
        <f>LEFT(result!C165,FIND("in",result!C165)-1)</f>
        <v xml:space="preserve">Entire guesthouse </v>
      </c>
      <c r="D165">
        <f t="shared" si="11"/>
        <v>1</v>
      </c>
      <c r="E165">
        <f t="shared" si="11"/>
        <v>0</v>
      </c>
      <c r="F165">
        <f t="shared" si="13"/>
        <v>0</v>
      </c>
      <c r="G165">
        <f t="shared" si="13"/>
        <v>0</v>
      </c>
      <c r="H165">
        <f t="shared" si="13"/>
        <v>0</v>
      </c>
      <c r="I165">
        <f t="shared" si="13"/>
        <v>1</v>
      </c>
      <c r="J165">
        <f t="shared" si="13"/>
        <v>1</v>
      </c>
      <c r="K165">
        <f t="shared" si="13"/>
        <v>0</v>
      </c>
      <c r="L165">
        <f t="shared" si="13"/>
        <v>0</v>
      </c>
      <c r="M165">
        <f t="shared" si="13"/>
        <v>0</v>
      </c>
      <c r="N165">
        <f t="shared" si="13"/>
        <v>0</v>
      </c>
      <c r="O165">
        <f t="shared" si="13"/>
        <v>0</v>
      </c>
      <c r="P165">
        <f t="shared" si="13"/>
        <v>0</v>
      </c>
      <c r="Q165">
        <f t="shared" si="13"/>
        <v>0</v>
      </c>
      <c r="R165">
        <f>LEFT(result!D165,FIND(" ",result!D165))+0</f>
        <v>6</v>
      </c>
      <c r="S165">
        <f>IF(IFERROR(FIND(S$1,result!E165)&gt;0,"0")=TRUE,"1","0")+0</f>
        <v>1</v>
      </c>
      <c r="T165">
        <f>IF(IFERROR(FIND(T$1,result!E165)&gt;0,"0")=TRUE,"1","0")+0</f>
        <v>1</v>
      </c>
      <c r="U165">
        <f>IF(IFERROR(FIND(U$1,result!E165)&gt;0,"0")=TRUE,"1","0")+0</f>
        <v>1</v>
      </c>
      <c r="V165">
        <f>IF(IFERROR(FIND(V$1,result!E165)&gt;0,"0")=TRUE,"1","0")+0</f>
        <v>0</v>
      </c>
      <c r="W165" t="str">
        <f>IFERROR(SUBSTITUTE(LEFT(result!G165,FIND(" out",result!G165)-1),"Rating ","")+0,"")</f>
        <v/>
      </c>
      <c r="X165" t="str">
        <f>IFERROR(LEFT(result!I165,FIND(" r",result!I165)-1)+0,"")</f>
        <v/>
      </c>
      <c r="Y165" t="str">
        <f>SUBSTITUTE(RIGHT(result!C165,LEN(result!C165)-SEARCH("in",result!C165)-2),"Kecamatan ","")</f>
        <v>Mlati</v>
      </c>
      <c r="Z165">
        <f>IFERROR(SUBSTITUTE(LEFT(result!F165,FIND(" /",result!F165)-1),"Price:$","")+0,"0")+0</f>
        <v>73</v>
      </c>
      <c r="AA165" s="3"/>
      <c r="AB165" s="7"/>
    </row>
    <row r="166" spans="1:28" x14ac:dyDescent="0.35">
      <c r="A166">
        <v>165</v>
      </c>
      <c r="B166" t="str">
        <f>LEFT(result!B166,FIND(" - ",result!B166)-1)</f>
        <v>Griya Bisma Homestay</v>
      </c>
      <c r="C166" t="str">
        <f>LEFT(result!C166,FIND("in",result!C166)-1)</f>
        <v xml:space="preserve">Entire house </v>
      </c>
      <c r="D166">
        <f t="shared" si="11"/>
        <v>1</v>
      </c>
      <c r="E166">
        <f t="shared" si="11"/>
        <v>0</v>
      </c>
      <c r="F166">
        <f t="shared" si="13"/>
        <v>0</v>
      </c>
      <c r="G166">
        <f t="shared" si="13"/>
        <v>0</v>
      </c>
      <c r="H166">
        <f t="shared" si="13"/>
        <v>0</v>
      </c>
      <c r="I166">
        <f t="shared" si="13"/>
        <v>1</v>
      </c>
      <c r="J166">
        <f t="shared" si="13"/>
        <v>0</v>
      </c>
      <c r="K166">
        <f t="shared" si="13"/>
        <v>0</v>
      </c>
      <c r="L166">
        <f t="shared" si="13"/>
        <v>0</v>
      </c>
      <c r="M166">
        <f t="shared" si="13"/>
        <v>0</v>
      </c>
      <c r="N166">
        <f t="shared" si="13"/>
        <v>0</v>
      </c>
      <c r="O166">
        <f t="shared" si="13"/>
        <v>0</v>
      </c>
      <c r="P166">
        <f t="shared" si="13"/>
        <v>0</v>
      </c>
      <c r="Q166">
        <f t="shared" si="13"/>
        <v>0</v>
      </c>
      <c r="R166">
        <f>LEFT(result!D166,FIND(" ",result!D166))+0</f>
        <v>7</v>
      </c>
      <c r="S166">
        <f>IF(IFERROR(FIND(S$1,result!E166)&gt;0,"0")=TRUE,"1","0")+0</f>
        <v>1</v>
      </c>
      <c r="T166">
        <f>IF(IFERROR(FIND(T$1,result!E166)&gt;0,"0")=TRUE,"1","0")+0</f>
        <v>1</v>
      </c>
      <c r="U166">
        <f>IF(IFERROR(FIND(U$1,result!E166)&gt;0,"0")=TRUE,"1","0")+0</f>
        <v>1</v>
      </c>
      <c r="V166">
        <f>IF(IFERROR(FIND(V$1,result!E166)&gt;0,"0")=TRUE,"1","0")+0</f>
        <v>0</v>
      </c>
      <c r="W166" t="str">
        <f>IFERROR(SUBSTITUTE(LEFT(result!G166,FIND(" out",result!G166)-1),"Rating ","")+0,"")</f>
        <v/>
      </c>
      <c r="X166" t="str">
        <f>IFERROR(LEFT(result!I166,FIND(" r",result!I166)-1)+0,"")</f>
        <v/>
      </c>
      <c r="Y166" t="str">
        <f>SUBSTITUTE(RIGHT(result!C166,LEN(result!C166)-SEARCH("in",result!C166)-2),"Kecamatan ","")</f>
        <v>Tegalrejo</v>
      </c>
      <c r="Z166">
        <f>IFERROR(SUBSTITUTE(LEFT(result!F166,FIND(" /",result!F166)-1),"Price:$","")+0,"0")+0</f>
        <v>134</v>
      </c>
      <c r="AA166" s="3"/>
      <c r="AB166" s="7"/>
    </row>
    <row r="167" spans="1:28" x14ac:dyDescent="0.35">
      <c r="A167">
        <v>166</v>
      </c>
      <c r="B167" t="str">
        <f>LEFT(result!B167,FIND(" - ",result!B167)-1)</f>
        <v>Dilah Guesthouse Syariah</v>
      </c>
      <c r="C167" t="str">
        <f>LEFT(result!C167,FIND("in",result!C167)-1)</f>
        <v xml:space="preserve">Private room </v>
      </c>
      <c r="D167">
        <f t="shared" si="11"/>
        <v>0</v>
      </c>
      <c r="E167">
        <f t="shared" si="11"/>
        <v>1</v>
      </c>
      <c r="F167">
        <f t="shared" si="13"/>
        <v>0</v>
      </c>
      <c r="G167">
        <f t="shared" si="13"/>
        <v>0</v>
      </c>
      <c r="H167">
        <f t="shared" si="13"/>
        <v>0</v>
      </c>
      <c r="I167">
        <f t="shared" si="13"/>
        <v>0</v>
      </c>
      <c r="J167">
        <f t="shared" si="13"/>
        <v>0</v>
      </c>
      <c r="K167">
        <f t="shared" si="13"/>
        <v>0</v>
      </c>
      <c r="L167">
        <f t="shared" si="13"/>
        <v>1</v>
      </c>
      <c r="M167">
        <f t="shared" si="13"/>
        <v>0</v>
      </c>
      <c r="N167">
        <f t="shared" si="13"/>
        <v>0</v>
      </c>
      <c r="O167">
        <f t="shared" si="13"/>
        <v>0</v>
      </c>
      <c r="P167">
        <f t="shared" si="13"/>
        <v>0</v>
      </c>
      <c r="Q167">
        <f t="shared" si="13"/>
        <v>0</v>
      </c>
      <c r="R167">
        <f>LEFT(result!D167,FIND(" ",result!D167))+0</f>
        <v>5</v>
      </c>
      <c r="S167">
        <f>IF(IFERROR(FIND(S$1,result!E167)&gt;0,"0")=TRUE,"1","0")+0</f>
        <v>1</v>
      </c>
      <c r="T167">
        <f>IF(IFERROR(FIND(T$1,result!E167)&gt;0,"0")=TRUE,"1","0")+0</f>
        <v>0</v>
      </c>
      <c r="U167">
        <f>IF(IFERROR(FIND(U$1,result!E167)&gt;0,"0")=TRUE,"1","0")+0</f>
        <v>1</v>
      </c>
      <c r="V167">
        <f>IF(IFERROR(FIND(V$1,result!E167)&gt;0,"0")=TRUE,"1","0")+0</f>
        <v>0</v>
      </c>
      <c r="W167" t="str">
        <f>IFERROR(SUBSTITUTE(LEFT(result!G167,FIND(" out",result!G167)-1),"Rating ","")+0,"")</f>
        <v/>
      </c>
      <c r="X167" t="str">
        <f>IFERROR(LEFT(result!I167,FIND(" r",result!I167)-1)+0,"")</f>
        <v/>
      </c>
      <c r="Y167" t="str">
        <f>SUBSTITUTE(RIGHT(result!C167,LEN(result!C167)-SEARCH("in",result!C167)-2),"Kecamatan ","")</f>
        <v>Gondomanan</v>
      </c>
      <c r="Z167">
        <f>IFERROR(SUBSTITUTE(LEFT(result!F167,FIND(" /",result!F167)-1),"Price:$","")+0,"0")+0</f>
        <v>33</v>
      </c>
      <c r="AA167" s="3"/>
      <c r="AB167" s="7"/>
    </row>
    <row r="168" spans="1:28" x14ac:dyDescent="0.35">
      <c r="A168">
        <v>167</v>
      </c>
      <c r="B168" t="str">
        <f>LEFT(result!B168,FIND(" - ",result!B168)-1)</f>
        <v>Padi Guest House</v>
      </c>
      <c r="C168" t="str">
        <f>LEFT(result!C168,FIND("in",result!C168)-1)</f>
        <v xml:space="preserve">Entire house </v>
      </c>
      <c r="D168">
        <f t="shared" si="11"/>
        <v>1</v>
      </c>
      <c r="E168">
        <f t="shared" si="11"/>
        <v>0</v>
      </c>
      <c r="F168">
        <f t="shared" si="13"/>
        <v>0</v>
      </c>
      <c r="G168">
        <f t="shared" si="13"/>
        <v>0</v>
      </c>
      <c r="H168">
        <f t="shared" si="13"/>
        <v>0</v>
      </c>
      <c r="I168">
        <f t="shared" si="13"/>
        <v>1</v>
      </c>
      <c r="J168">
        <f t="shared" si="13"/>
        <v>0</v>
      </c>
      <c r="K168">
        <f t="shared" si="13"/>
        <v>0</v>
      </c>
      <c r="L168">
        <f t="shared" si="13"/>
        <v>0</v>
      </c>
      <c r="M168">
        <f t="shared" si="13"/>
        <v>0</v>
      </c>
      <c r="N168">
        <f t="shared" si="13"/>
        <v>0</v>
      </c>
      <c r="O168">
        <f t="shared" si="13"/>
        <v>0</v>
      </c>
      <c r="P168">
        <f t="shared" si="13"/>
        <v>0</v>
      </c>
      <c r="Q168">
        <f t="shared" si="13"/>
        <v>0</v>
      </c>
      <c r="R168">
        <f>LEFT(result!D168,FIND(" ",result!D168))+0</f>
        <v>6</v>
      </c>
      <c r="S168">
        <f>IF(IFERROR(FIND(S$1,result!E168)&gt;0,"0")=TRUE,"1","0")+0</f>
        <v>1</v>
      </c>
      <c r="T168">
        <f>IF(IFERROR(FIND(T$1,result!E168)&gt;0,"0")=TRUE,"1","0")+0</f>
        <v>1</v>
      </c>
      <c r="U168">
        <f>IF(IFERROR(FIND(U$1,result!E168)&gt;0,"0")=TRUE,"1","0")+0</f>
        <v>1</v>
      </c>
      <c r="V168">
        <f>IF(IFERROR(FIND(V$1,result!E168)&gt;0,"0")=TRUE,"1","0")+0</f>
        <v>0</v>
      </c>
      <c r="W168" t="str">
        <f>IFERROR(SUBSTITUTE(LEFT(result!G168,FIND(" out",result!G168)-1),"Rating ","")+0,"")</f>
        <v/>
      </c>
      <c r="X168" t="str">
        <f>IFERROR(LEFT(result!I168,FIND(" r",result!I168)-1)+0,"")</f>
        <v/>
      </c>
      <c r="Y168" t="str">
        <f>SUBSTITUTE(RIGHT(result!C168,LEN(result!C168)-SEARCH("in",result!C168)-2),"Kecamatan ","")</f>
        <v>Tegalrejo</v>
      </c>
      <c r="Z168">
        <f>IFERROR(SUBSTITUTE(LEFT(result!F168,FIND(" /",result!F168)-1),"Price:$","")+0,"0")+0</f>
        <v>34</v>
      </c>
      <c r="AA168" s="3"/>
      <c r="AB168" s="7"/>
    </row>
    <row r="169" spans="1:28" x14ac:dyDescent="0.35">
      <c r="A169">
        <v>168</v>
      </c>
      <c r="B169" t="str">
        <f>LEFT(result!B169,FIND(" - ",result!B169)-1)</f>
        <v>D'SAWAH GUESTHOUSE KLATEN Mix 8 Dorm Male-Female</v>
      </c>
      <c r="C169" t="str">
        <f>LEFT(result!C169,FIND("in",result!C169)-1)</f>
        <v xml:space="preserve">Hostel beds </v>
      </c>
      <c r="D169">
        <f t="shared" si="11"/>
        <v>0</v>
      </c>
      <c r="E169">
        <f t="shared" si="11"/>
        <v>0</v>
      </c>
      <c r="F169">
        <f t="shared" si="13"/>
        <v>1</v>
      </c>
      <c r="G169">
        <f t="shared" si="13"/>
        <v>0</v>
      </c>
      <c r="H169">
        <f t="shared" si="13"/>
        <v>1</v>
      </c>
      <c r="I169">
        <f t="shared" si="13"/>
        <v>0</v>
      </c>
      <c r="J169">
        <f t="shared" si="13"/>
        <v>0</v>
      </c>
      <c r="K169">
        <f t="shared" si="13"/>
        <v>0</v>
      </c>
      <c r="L169">
        <f t="shared" si="13"/>
        <v>0</v>
      </c>
      <c r="M169">
        <f t="shared" si="13"/>
        <v>0</v>
      </c>
      <c r="N169">
        <f t="shared" si="13"/>
        <v>0</v>
      </c>
      <c r="O169">
        <f t="shared" si="13"/>
        <v>0</v>
      </c>
      <c r="P169">
        <f t="shared" si="13"/>
        <v>0</v>
      </c>
      <c r="Q169">
        <f t="shared" si="13"/>
        <v>0</v>
      </c>
      <c r="R169">
        <f>LEFT(result!D169,FIND(" ",result!D169))+0</f>
        <v>8</v>
      </c>
      <c r="S169">
        <f>IF(IFERROR(FIND(S$1,result!E169)&gt;0,"0")=TRUE,"1","0")+0</f>
        <v>1</v>
      </c>
      <c r="T169">
        <f>IF(IFERROR(FIND(T$1,result!E169)&gt;0,"0")=TRUE,"1","0")+0</f>
        <v>1</v>
      </c>
      <c r="U169">
        <f>IF(IFERROR(FIND(U$1,result!E169)&gt;0,"0")=TRUE,"1","0")+0</f>
        <v>0</v>
      </c>
      <c r="V169">
        <f>IF(IFERROR(FIND(V$1,result!E169)&gt;0,"0")=TRUE,"1","0")+0</f>
        <v>0</v>
      </c>
      <c r="W169" t="str">
        <f>IFERROR(SUBSTITUTE(LEFT(result!G169,FIND(" out",result!G169)-1),"Rating ","")+0,"")</f>
        <v/>
      </c>
      <c r="X169" t="str">
        <f>IFERROR(LEFT(result!I169,FIND(" r",result!I169)-1)+0,"")</f>
        <v/>
      </c>
      <c r="Y169" t="str">
        <f>SUBSTITUTE(RIGHT(result!C169,LEN(result!C169)-SEARCH("in",result!C169)-2),"Kecamatan ","")</f>
        <v>Kalikotes</v>
      </c>
      <c r="Z169">
        <f>IFERROR(SUBSTITUTE(LEFT(result!F169,FIND(" /",result!F169)-1),"Price:$","")+0,"0")+0</f>
        <v>36</v>
      </c>
      <c r="AA169" s="3"/>
      <c r="AB169" s="7"/>
    </row>
    <row r="170" spans="1:28" x14ac:dyDescent="0.35">
      <c r="A170">
        <v>169</v>
      </c>
      <c r="B170" t="str">
        <f>LEFT(result!B170,FIND(" - ",result!B170)-1)</f>
        <v>Jeruk Homestay Jogja</v>
      </c>
      <c r="C170" t="str">
        <f>LEFT(result!C170,FIND("in",result!C170)-1)</f>
        <v xml:space="preserve">Entire house </v>
      </c>
      <c r="D170">
        <f t="shared" si="11"/>
        <v>1</v>
      </c>
      <c r="E170">
        <f t="shared" si="11"/>
        <v>0</v>
      </c>
      <c r="F170">
        <f t="shared" si="13"/>
        <v>0</v>
      </c>
      <c r="G170">
        <f t="shared" si="13"/>
        <v>0</v>
      </c>
      <c r="H170">
        <f t="shared" si="13"/>
        <v>0</v>
      </c>
      <c r="I170">
        <f t="shared" si="13"/>
        <v>1</v>
      </c>
      <c r="J170">
        <f t="shared" si="13"/>
        <v>0</v>
      </c>
      <c r="K170">
        <f t="shared" si="13"/>
        <v>0</v>
      </c>
      <c r="L170">
        <f t="shared" si="13"/>
        <v>0</v>
      </c>
      <c r="M170">
        <f t="shared" si="13"/>
        <v>0</v>
      </c>
      <c r="N170">
        <f t="shared" si="13"/>
        <v>0</v>
      </c>
      <c r="O170">
        <f t="shared" si="13"/>
        <v>0</v>
      </c>
      <c r="P170">
        <f t="shared" si="13"/>
        <v>0</v>
      </c>
      <c r="Q170">
        <f t="shared" si="13"/>
        <v>0</v>
      </c>
      <c r="R170">
        <f>LEFT(result!D170,FIND(" ",result!D170))+0</f>
        <v>10</v>
      </c>
      <c r="S170">
        <f>IF(IFERROR(FIND(S$1,result!E170)&gt;0,"0")=TRUE,"1","0")+0</f>
        <v>1</v>
      </c>
      <c r="T170">
        <f>IF(IFERROR(FIND(T$1,result!E170)&gt;0,"0")=TRUE,"1","0")+0</f>
        <v>1</v>
      </c>
      <c r="U170">
        <f>IF(IFERROR(FIND(U$1,result!E170)&gt;0,"0")=TRUE,"1","0")+0</f>
        <v>1</v>
      </c>
      <c r="V170">
        <f>IF(IFERROR(FIND(V$1,result!E170)&gt;0,"0")=TRUE,"1","0")+0</f>
        <v>0</v>
      </c>
      <c r="W170">
        <f>IFERROR(SUBSTITUTE(LEFT(result!G170,FIND(" out",result!G170)-1),"Rating ","")+0,"")</f>
        <v>4</v>
      </c>
      <c r="X170">
        <f>IFERROR(LEFT(result!I170,FIND(" r",result!I170)-1)+0,"")</f>
        <v>4</v>
      </c>
      <c r="Y170" t="str">
        <f>SUBSTITUTE(RIGHT(result!C170,LEN(result!C170)-SEARCH("in",result!C170)-2),"Kecamatan ","")</f>
        <v>Ngaglik</v>
      </c>
      <c r="Z170">
        <f>IFERROR(SUBSTITUTE(LEFT(result!F170,FIND(" /",result!F170)-1),"Price:$","")+0,"0")+0</f>
        <v>153</v>
      </c>
      <c r="AA170" s="3"/>
      <c r="AB170" s="7"/>
    </row>
    <row r="171" spans="1:28" x14ac:dyDescent="0.35">
      <c r="A171">
        <v>170</v>
      </c>
      <c r="B171" t="str">
        <f>LEFT(result!B171,FIND(" - ",result!B171)-1)</f>
        <v>Tjahaja Guest House</v>
      </c>
      <c r="C171" t="str">
        <f>LEFT(result!C171,FIND("in",result!C171)-1)</f>
        <v xml:space="preserve">Entire townhouse </v>
      </c>
      <c r="D171">
        <f t="shared" si="11"/>
        <v>1</v>
      </c>
      <c r="E171">
        <f t="shared" si="11"/>
        <v>0</v>
      </c>
      <c r="F171">
        <f t="shared" si="13"/>
        <v>0</v>
      </c>
      <c r="G171">
        <f t="shared" si="13"/>
        <v>0</v>
      </c>
      <c r="H171">
        <f t="shared" si="13"/>
        <v>0</v>
      </c>
      <c r="I171">
        <f t="shared" si="13"/>
        <v>1</v>
      </c>
      <c r="J171">
        <f t="shared" si="13"/>
        <v>0</v>
      </c>
      <c r="K171">
        <f t="shared" si="13"/>
        <v>0</v>
      </c>
      <c r="L171">
        <f t="shared" si="13"/>
        <v>0</v>
      </c>
      <c r="M171">
        <f t="shared" si="13"/>
        <v>0</v>
      </c>
      <c r="N171">
        <f t="shared" si="13"/>
        <v>0</v>
      </c>
      <c r="O171">
        <f t="shared" si="13"/>
        <v>0</v>
      </c>
      <c r="P171">
        <f t="shared" si="13"/>
        <v>1</v>
      </c>
      <c r="Q171">
        <f t="shared" si="13"/>
        <v>0</v>
      </c>
      <c r="R171">
        <f>LEFT(result!D171,FIND(" ",result!D171))+0</f>
        <v>6</v>
      </c>
      <c r="S171">
        <f>IF(IFERROR(FIND(S$1,result!E171)&gt;0,"0")=TRUE,"1","0")+0</f>
        <v>1</v>
      </c>
      <c r="T171">
        <f>IF(IFERROR(FIND(T$1,result!E171)&gt;0,"0")=TRUE,"1","0")+0</f>
        <v>0</v>
      </c>
      <c r="U171">
        <f>IF(IFERROR(FIND(U$1,result!E171)&gt;0,"0")=TRUE,"1","0")+0</f>
        <v>1</v>
      </c>
      <c r="V171">
        <f>IF(IFERROR(FIND(V$1,result!E171)&gt;0,"0")=TRUE,"1","0")+0</f>
        <v>0</v>
      </c>
      <c r="W171" t="str">
        <f>IFERROR(SUBSTITUTE(LEFT(result!G171,FIND(" out",result!G171)-1),"Rating ","")+0,"")</f>
        <v/>
      </c>
      <c r="X171" t="str">
        <f>IFERROR(LEFT(result!I171,FIND(" r",result!I171)-1)+0,"")</f>
        <v/>
      </c>
      <c r="Y171" t="str">
        <f>SUBSTITUTE(RIGHT(result!C171,LEN(result!C171)-SEARCH("in",result!C171)-2),"Kecamatan ","")</f>
        <v>Mlati</v>
      </c>
      <c r="Z171">
        <f>IFERROR(SUBSTITUTE(LEFT(result!F171,FIND(" /",result!F171)-1),"Price:$","")+0,"0")+0</f>
        <v>61</v>
      </c>
      <c r="AA171" s="3"/>
      <c r="AB171" s="7"/>
    </row>
    <row r="172" spans="1:28" x14ac:dyDescent="0.35">
      <c r="A172">
        <v>171</v>
      </c>
      <c r="B172" t="str">
        <f>LEFT(result!B172,FIND(" - ",result!B172)-1)</f>
        <v>ETHES 7 Coworking Coliving &amp; Lounge</v>
      </c>
      <c r="C172" t="str">
        <f>LEFT(result!C172,FIND("in",result!C172)-1)</f>
        <v xml:space="preserve">Private room </v>
      </c>
      <c r="D172">
        <f t="shared" si="11"/>
        <v>0</v>
      </c>
      <c r="E172">
        <f t="shared" si="11"/>
        <v>1</v>
      </c>
      <c r="F172">
        <f t="shared" si="13"/>
        <v>0</v>
      </c>
      <c r="G172">
        <f t="shared" si="13"/>
        <v>0</v>
      </c>
      <c r="H172">
        <f t="shared" si="13"/>
        <v>0</v>
      </c>
      <c r="I172">
        <f t="shared" si="13"/>
        <v>0</v>
      </c>
      <c r="J172">
        <f t="shared" si="13"/>
        <v>0</v>
      </c>
      <c r="K172">
        <f t="shared" si="13"/>
        <v>0</v>
      </c>
      <c r="L172">
        <f t="shared" si="13"/>
        <v>1</v>
      </c>
      <c r="M172">
        <f t="shared" si="13"/>
        <v>0</v>
      </c>
      <c r="N172">
        <f t="shared" si="13"/>
        <v>0</v>
      </c>
      <c r="O172">
        <f t="shared" si="13"/>
        <v>0</v>
      </c>
      <c r="P172">
        <f t="shared" si="13"/>
        <v>0</v>
      </c>
      <c r="Q172">
        <f t="shared" si="13"/>
        <v>0</v>
      </c>
      <c r="R172">
        <f>LEFT(result!D172,FIND(" ",result!D172))+0</f>
        <v>8</v>
      </c>
      <c r="S172">
        <f>IF(IFERROR(FIND(S$1,result!E172)&gt;0,"0")=TRUE,"1","0")+0</f>
        <v>1</v>
      </c>
      <c r="T172">
        <f>IF(IFERROR(FIND(T$1,result!E172)&gt;0,"0")=TRUE,"1","0")+0</f>
        <v>1</v>
      </c>
      <c r="U172">
        <f>IF(IFERROR(FIND(U$1,result!E172)&gt;0,"0")=TRUE,"1","0")+0</f>
        <v>0</v>
      </c>
      <c r="V172">
        <f>IF(IFERROR(FIND(V$1,result!E172)&gt;0,"0")=TRUE,"1","0")+0</f>
        <v>0</v>
      </c>
      <c r="W172" t="str">
        <f>IFERROR(SUBSTITUTE(LEFT(result!G172,FIND(" out",result!G172)-1),"Rating ","")+0,"")</f>
        <v/>
      </c>
      <c r="X172" t="str">
        <f>IFERROR(LEFT(result!I172,FIND(" r",result!I172)-1)+0,"")</f>
        <v/>
      </c>
      <c r="Y172" t="str">
        <f>SUBSTITUTE(RIGHT(result!C172,LEN(result!C172)-SEARCH("in",result!C172)-2),"Kecamatan ","")</f>
        <v>Ngaglik</v>
      </c>
      <c r="Z172">
        <f>IFERROR(SUBSTITUTE(LEFT(result!F172,FIND(" /",result!F172)-1),"Price:$","")+0,"0")+0</f>
        <v>95</v>
      </c>
      <c r="AA172" s="3"/>
      <c r="AB172" s="7"/>
    </row>
    <row r="173" spans="1:28" x14ac:dyDescent="0.35">
      <c r="A173">
        <v>172</v>
      </c>
      <c r="B173" t="str">
        <f>LEFT(result!B173,FIND(" - ",result!B173)-1)</f>
        <v>ALIF G-HOUSE</v>
      </c>
      <c r="C173" t="str">
        <f>LEFT(result!C173,FIND("in",result!C173)-1)</f>
        <v xml:space="preserve">Entire house </v>
      </c>
      <c r="D173">
        <f t="shared" si="11"/>
        <v>1</v>
      </c>
      <c r="E173">
        <f t="shared" si="11"/>
        <v>0</v>
      </c>
      <c r="F173">
        <f t="shared" ref="F173:Q188" si="14">IF(IFERROR(FIND(F$1,$C173)&gt;0,"0")=TRUE,"1","0")+0</f>
        <v>0</v>
      </c>
      <c r="G173">
        <f t="shared" si="14"/>
        <v>0</v>
      </c>
      <c r="H173">
        <f t="shared" si="14"/>
        <v>0</v>
      </c>
      <c r="I173">
        <f t="shared" si="14"/>
        <v>1</v>
      </c>
      <c r="J173">
        <f t="shared" si="14"/>
        <v>0</v>
      </c>
      <c r="K173">
        <f t="shared" si="14"/>
        <v>0</v>
      </c>
      <c r="L173">
        <f t="shared" si="14"/>
        <v>0</v>
      </c>
      <c r="M173">
        <f t="shared" si="14"/>
        <v>0</v>
      </c>
      <c r="N173">
        <f t="shared" si="14"/>
        <v>0</v>
      </c>
      <c r="O173">
        <f t="shared" si="14"/>
        <v>0</v>
      </c>
      <c r="P173">
        <f t="shared" si="14"/>
        <v>0</v>
      </c>
      <c r="Q173">
        <f t="shared" si="14"/>
        <v>0</v>
      </c>
      <c r="R173">
        <f>LEFT(result!D173,FIND(" ",result!D173))+0</f>
        <v>5</v>
      </c>
      <c r="S173">
        <f>IF(IFERROR(FIND(S$1,result!E173)&gt;0,"0")=TRUE,"1","0")+0</f>
        <v>1</v>
      </c>
      <c r="T173">
        <f>IF(IFERROR(FIND(T$1,result!E173)&gt;0,"0")=TRUE,"1","0")+0</f>
        <v>1</v>
      </c>
      <c r="U173">
        <f>IF(IFERROR(FIND(U$1,result!E173)&gt;0,"0")=TRUE,"1","0")+0</f>
        <v>1</v>
      </c>
      <c r="V173">
        <f>IF(IFERROR(FIND(V$1,result!E173)&gt;0,"0")=TRUE,"1","0")+0</f>
        <v>0</v>
      </c>
      <c r="W173" t="str">
        <f>IFERROR(SUBSTITUTE(LEFT(result!G173,FIND(" out",result!G173)-1),"Rating ","")+0,"")</f>
        <v/>
      </c>
      <c r="X173" t="str">
        <f>IFERROR(LEFT(result!I173,FIND(" r",result!I173)-1)+0,"")</f>
        <v/>
      </c>
      <c r="Y173" t="str">
        <f>SUBSTITUTE(RIGHT(result!C173,LEN(result!C173)-SEARCH("in",result!C173)-2),"Kecamatan ","")</f>
        <v>Depok</v>
      </c>
      <c r="Z173">
        <f>IFERROR(SUBSTITUTE(LEFT(result!F173,FIND(" /",result!F173)-1),"Price:$","")+0,"0")+0</f>
        <v>56</v>
      </c>
      <c r="AA173" s="3"/>
      <c r="AB173" s="7"/>
    </row>
    <row r="174" spans="1:28" x14ac:dyDescent="0.35">
      <c r="A174">
        <v>173</v>
      </c>
      <c r="B174" t="str">
        <f>LEFT(result!B174,FIND(" - ",result!B174)-1)</f>
        <v>H.Prime HOSTEL for 6pax/Female Dorm</v>
      </c>
      <c r="C174" t="str">
        <f>LEFT(result!C174,FIND("in",result!C174)-1)</f>
        <v xml:space="preserve">Shared room </v>
      </c>
      <c r="D174">
        <f t="shared" si="11"/>
        <v>0</v>
      </c>
      <c r="E174">
        <f t="shared" si="11"/>
        <v>0</v>
      </c>
      <c r="F174">
        <f t="shared" si="14"/>
        <v>0</v>
      </c>
      <c r="G174">
        <f t="shared" si="14"/>
        <v>1</v>
      </c>
      <c r="H174">
        <f t="shared" si="14"/>
        <v>0</v>
      </c>
      <c r="I174">
        <f t="shared" si="14"/>
        <v>0</v>
      </c>
      <c r="J174">
        <f t="shared" si="14"/>
        <v>0</v>
      </c>
      <c r="K174">
        <f t="shared" si="14"/>
        <v>0</v>
      </c>
      <c r="L174">
        <f t="shared" si="14"/>
        <v>1</v>
      </c>
      <c r="M174">
        <f t="shared" si="14"/>
        <v>0</v>
      </c>
      <c r="N174">
        <f t="shared" si="14"/>
        <v>0</v>
      </c>
      <c r="O174">
        <f t="shared" si="14"/>
        <v>0</v>
      </c>
      <c r="P174">
        <f t="shared" si="14"/>
        <v>0</v>
      </c>
      <c r="Q174">
        <f t="shared" si="14"/>
        <v>0</v>
      </c>
      <c r="R174">
        <f>LEFT(result!D174,FIND(" ",result!D174))+0</f>
        <v>6</v>
      </c>
      <c r="S174">
        <f>IF(IFERROR(FIND(S$1,result!E174)&gt;0,"0")=TRUE,"1","0")+0</f>
        <v>1</v>
      </c>
      <c r="T174">
        <f>IF(IFERROR(FIND(T$1,result!E174)&gt;0,"0")=TRUE,"1","0")+0</f>
        <v>1</v>
      </c>
      <c r="U174">
        <f>IF(IFERROR(FIND(U$1,result!E174)&gt;0,"0")=TRUE,"1","0")+0</f>
        <v>0</v>
      </c>
      <c r="V174">
        <f>IF(IFERROR(FIND(V$1,result!E174)&gt;0,"0")=TRUE,"1","0")+0</f>
        <v>0</v>
      </c>
      <c r="W174" t="str">
        <f>IFERROR(SUBSTITUTE(LEFT(result!G174,FIND(" out",result!G174)-1),"Rating ","")+0,"")</f>
        <v/>
      </c>
      <c r="X174" t="str">
        <f>IFERROR(LEFT(result!I174,FIND(" r",result!I174)-1)+0,"")</f>
        <v/>
      </c>
      <c r="Y174" t="str">
        <f>SUBSTITUTE(RIGHT(result!C174,LEN(result!C174)-SEARCH("in",result!C174)-2),"Kecamatan ","")</f>
        <v>Depok</v>
      </c>
      <c r="Z174">
        <f>IFERROR(SUBSTITUTE(LEFT(result!F174,FIND(" /",result!F174)-1),"Price:$","")+0,"0")+0</f>
        <v>48</v>
      </c>
      <c r="AA174" s="3"/>
      <c r="AB174" s="7"/>
    </row>
    <row r="175" spans="1:28" x14ac:dyDescent="0.35">
      <c r="A175">
        <v>174</v>
      </c>
      <c r="B175" t="str">
        <f>LEFT(result!B175,FIND(" - ",result!B175)-1)</f>
        <v>Omah Kemala Homestay Gunung Kidul Yogyakarta</v>
      </c>
      <c r="C175" t="str">
        <f>LEFT(result!C175,FIND("in",result!C175)-1)</f>
        <v xml:space="preserve">Entire apartment </v>
      </c>
      <c r="D175">
        <f t="shared" si="11"/>
        <v>1</v>
      </c>
      <c r="E175">
        <f t="shared" si="11"/>
        <v>0</v>
      </c>
      <c r="F175">
        <f t="shared" si="14"/>
        <v>0</v>
      </c>
      <c r="G175">
        <f t="shared" si="14"/>
        <v>0</v>
      </c>
      <c r="H175">
        <f t="shared" si="14"/>
        <v>0</v>
      </c>
      <c r="I175">
        <f t="shared" si="14"/>
        <v>0</v>
      </c>
      <c r="J175">
        <f t="shared" si="14"/>
        <v>0</v>
      </c>
      <c r="K175">
        <f t="shared" si="14"/>
        <v>0</v>
      </c>
      <c r="L175">
        <f t="shared" si="14"/>
        <v>0</v>
      </c>
      <c r="M175">
        <f t="shared" si="14"/>
        <v>0</v>
      </c>
      <c r="N175">
        <f t="shared" si="14"/>
        <v>1</v>
      </c>
      <c r="O175">
        <f t="shared" si="14"/>
        <v>0</v>
      </c>
      <c r="P175">
        <f t="shared" si="14"/>
        <v>0</v>
      </c>
      <c r="Q175">
        <f t="shared" si="14"/>
        <v>0</v>
      </c>
      <c r="R175">
        <f>LEFT(result!D175,FIND(" ",result!D175))+0</f>
        <v>8</v>
      </c>
      <c r="S175">
        <f>IF(IFERROR(FIND(S$1,result!E175)&gt;0,"0")=TRUE,"1","0")+0</f>
        <v>1</v>
      </c>
      <c r="T175">
        <f>IF(IFERROR(FIND(T$1,result!E175)&gt;0,"0")=TRUE,"1","0")+0</f>
        <v>0</v>
      </c>
      <c r="U175">
        <f>IF(IFERROR(FIND(U$1,result!E175)&gt;0,"0")=TRUE,"1","0")+0</f>
        <v>1</v>
      </c>
      <c r="V175">
        <f>IF(IFERROR(FIND(V$1,result!E175)&gt;0,"0")=TRUE,"1","0")+0</f>
        <v>0</v>
      </c>
      <c r="W175">
        <f>IFERROR(SUBSTITUTE(LEFT(result!G175,FIND(" out",result!G175)-1),"Rating ","")+0,"")</f>
        <v>4.5</v>
      </c>
      <c r="X175">
        <f>IFERROR(LEFT(result!I175,FIND(" r",result!I175)-1)+0,"")</f>
        <v>4</v>
      </c>
      <c r="Y175" t="str">
        <f>SUBSTITUTE(RIGHT(result!C175,LEN(result!C175)-SEARCH("in",result!C175)-2),"Kecamatan ","")</f>
        <v>Karangmojo</v>
      </c>
      <c r="Z175">
        <f>IFERROR(SUBSTITUTE(LEFT(result!F175,FIND(" /",result!F175)-1),"Price:$","")+0,"0")+0</f>
        <v>77</v>
      </c>
      <c r="AA175" s="3"/>
      <c r="AB175" s="7"/>
    </row>
    <row r="176" spans="1:28" x14ac:dyDescent="0.35">
      <c r="A176">
        <v>175</v>
      </c>
      <c r="B176" t="str">
        <f>LEFT(result!B176,FIND(" - ",result!B176)-1)</f>
        <v>Jogja Cozy Villa C</v>
      </c>
      <c r="C176" t="str">
        <f>LEFT(result!C176,FIND("in",result!C176)-1)</f>
        <v xml:space="preserve">Entire villa </v>
      </c>
      <c r="D176">
        <f t="shared" si="11"/>
        <v>1</v>
      </c>
      <c r="E176">
        <f t="shared" si="11"/>
        <v>0</v>
      </c>
      <c r="F176">
        <f t="shared" si="14"/>
        <v>0</v>
      </c>
      <c r="G176">
        <f t="shared" si="14"/>
        <v>0</v>
      </c>
      <c r="H176">
        <f t="shared" si="14"/>
        <v>0</v>
      </c>
      <c r="I176">
        <f t="shared" si="14"/>
        <v>0</v>
      </c>
      <c r="J176">
        <f t="shared" si="14"/>
        <v>0</v>
      </c>
      <c r="K176">
        <f t="shared" si="14"/>
        <v>1</v>
      </c>
      <c r="L176">
        <f t="shared" si="14"/>
        <v>0</v>
      </c>
      <c r="M176">
        <f t="shared" si="14"/>
        <v>0</v>
      </c>
      <c r="N176">
        <f t="shared" si="14"/>
        <v>0</v>
      </c>
      <c r="O176">
        <f t="shared" si="14"/>
        <v>0</v>
      </c>
      <c r="P176">
        <f t="shared" si="14"/>
        <v>0</v>
      </c>
      <c r="Q176">
        <f t="shared" si="14"/>
        <v>0</v>
      </c>
      <c r="R176">
        <f>LEFT(result!D176,FIND(" ",result!D176))+0</f>
        <v>16</v>
      </c>
      <c r="S176">
        <f>IF(IFERROR(FIND(S$1,result!E176)&gt;0,"0")=TRUE,"1","0")+0</f>
        <v>1</v>
      </c>
      <c r="T176">
        <f>IF(IFERROR(FIND(T$1,result!E176)&gt;0,"0")=TRUE,"1","0")+0</f>
        <v>1</v>
      </c>
      <c r="U176">
        <f>IF(IFERROR(FIND(U$1,result!E176)&gt;0,"0")=TRUE,"1","0")+0</f>
        <v>1</v>
      </c>
      <c r="V176">
        <f>IF(IFERROR(FIND(V$1,result!E176)&gt;0,"0")=TRUE,"1","0")+0</f>
        <v>1</v>
      </c>
      <c r="W176" t="str">
        <f>IFERROR(SUBSTITUTE(LEFT(result!G176,FIND(" out",result!G176)-1),"Rating ","")+0,"")</f>
        <v/>
      </c>
      <c r="X176" t="str">
        <f>IFERROR(LEFT(result!I176,FIND(" r",result!I176)-1)+0,"")</f>
        <v/>
      </c>
      <c r="Y176" t="str">
        <f>SUBSTITUTE(RIGHT(result!C176,LEN(result!C176)-SEARCH("in",result!C176)-2),"Kecamatan ","")</f>
        <v>Ngaglik</v>
      </c>
      <c r="Z176">
        <f>IFERROR(SUBSTITUTE(LEFT(result!F176,FIND(" /",result!F176)-1),"Price:$","")+0,"0")+0</f>
        <v>426</v>
      </c>
      <c r="AA176" s="3"/>
      <c r="AB176" s="7"/>
    </row>
    <row r="177" spans="1:28" x14ac:dyDescent="0.35">
      <c r="A177">
        <v>176</v>
      </c>
      <c r="B177" t="str">
        <f>LEFT(result!B177,FIND(" - ",result!B177)-1)</f>
        <v>Dilah Guesthouse 8 Bed Room near Alunalun 20people</v>
      </c>
      <c r="C177" t="str">
        <f>LEFT(result!C177,FIND("in",result!C177)-1)</f>
        <v xml:space="preserve">Entire house </v>
      </c>
      <c r="D177">
        <f t="shared" si="11"/>
        <v>1</v>
      </c>
      <c r="E177">
        <f t="shared" si="11"/>
        <v>0</v>
      </c>
      <c r="F177">
        <f t="shared" si="14"/>
        <v>0</v>
      </c>
      <c r="G177">
        <f t="shared" si="14"/>
        <v>0</v>
      </c>
      <c r="H177">
        <f t="shared" si="14"/>
        <v>0</v>
      </c>
      <c r="I177">
        <f t="shared" si="14"/>
        <v>1</v>
      </c>
      <c r="J177">
        <f t="shared" si="14"/>
        <v>0</v>
      </c>
      <c r="K177">
        <f t="shared" si="14"/>
        <v>0</v>
      </c>
      <c r="L177">
        <f t="shared" si="14"/>
        <v>0</v>
      </c>
      <c r="M177">
        <f t="shared" si="14"/>
        <v>0</v>
      </c>
      <c r="N177">
        <f t="shared" si="14"/>
        <v>0</v>
      </c>
      <c r="O177">
        <f t="shared" si="14"/>
        <v>0</v>
      </c>
      <c r="P177">
        <f t="shared" si="14"/>
        <v>0</v>
      </c>
      <c r="Q177">
        <f t="shared" si="14"/>
        <v>0</v>
      </c>
      <c r="R177">
        <f>LEFT(result!D177,FIND(" ",result!D177))+0</f>
        <v>16</v>
      </c>
      <c r="S177">
        <f>IF(IFERROR(FIND(S$1,result!E177)&gt;0,"0")=TRUE,"1","0")+0</f>
        <v>1</v>
      </c>
      <c r="T177">
        <f>IF(IFERROR(FIND(T$1,result!E177)&gt;0,"0")=TRUE,"1","0")+0</f>
        <v>0</v>
      </c>
      <c r="U177">
        <f>IF(IFERROR(FIND(U$1,result!E177)&gt;0,"0")=TRUE,"1","0")+0</f>
        <v>1</v>
      </c>
      <c r="V177">
        <f>IF(IFERROR(FIND(V$1,result!E177)&gt;0,"0")=TRUE,"1","0")+0</f>
        <v>0</v>
      </c>
      <c r="W177" t="str">
        <f>IFERROR(SUBSTITUTE(LEFT(result!G177,FIND(" out",result!G177)-1),"Rating ","")+0,"")</f>
        <v/>
      </c>
      <c r="X177" t="str">
        <f>IFERROR(LEFT(result!I177,FIND(" r",result!I177)-1)+0,"")</f>
        <v/>
      </c>
      <c r="Y177" t="str">
        <f>SUBSTITUTE(RIGHT(result!C177,LEN(result!C177)-SEARCH("in",result!C177)-2),"Kecamatan ","")</f>
        <v>Gondomanan</v>
      </c>
      <c r="Z177">
        <f>IFERROR(SUBSTITUTE(LEFT(result!F177,FIND(" /",result!F177)-1),"Price:$","")+0,"0")+0</f>
        <v>105</v>
      </c>
      <c r="AA177" s="3"/>
      <c r="AB177" s="7"/>
    </row>
    <row r="178" spans="1:28" x14ac:dyDescent="0.35">
      <c r="A178">
        <v>177</v>
      </c>
      <c r="B178" t="str">
        <f>LEFT(result!B178,FIND(" - ",result!B178)-1)</f>
        <v>2BR Peaceful Homestay</v>
      </c>
      <c r="C178" t="str">
        <f>LEFT(result!C178,FIND("in",result!C178)-1)</f>
        <v xml:space="preserve">Entire house </v>
      </c>
      <c r="D178">
        <f t="shared" si="11"/>
        <v>1</v>
      </c>
      <c r="E178">
        <f t="shared" si="11"/>
        <v>0</v>
      </c>
      <c r="F178">
        <f t="shared" si="14"/>
        <v>0</v>
      </c>
      <c r="G178">
        <f t="shared" si="14"/>
        <v>0</v>
      </c>
      <c r="H178">
        <f t="shared" si="14"/>
        <v>0</v>
      </c>
      <c r="I178">
        <f t="shared" si="14"/>
        <v>1</v>
      </c>
      <c r="J178">
        <f t="shared" si="14"/>
        <v>0</v>
      </c>
      <c r="K178">
        <f t="shared" si="14"/>
        <v>0</v>
      </c>
      <c r="L178">
        <f t="shared" si="14"/>
        <v>0</v>
      </c>
      <c r="M178">
        <f t="shared" si="14"/>
        <v>0</v>
      </c>
      <c r="N178">
        <f t="shared" si="14"/>
        <v>0</v>
      </c>
      <c r="O178">
        <f t="shared" si="14"/>
        <v>0</v>
      </c>
      <c r="P178">
        <f t="shared" si="14"/>
        <v>0</v>
      </c>
      <c r="Q178">
        <f t="shared" si="14"/>
        <v>0</v>
      </c>
      <c r="R178">
        <f>LEFT(result!D178,FIND(" ",result!D178))+0</f>
        <v>6</v>
      </c>
      <c r="S178">
        <f>IF(IFERROR(FIND(S$1,result!E178)&gt;0,"0")=TRUE,"1","0")+0</f>
        <v>1</v>
      </c>
      <c r="T178">
        <f>IF(IFERROR(FIND(T$1,result!E178)&gt;0,"0")=TRUE,"1","0")+0</f>
        <v>0</v>
      </c>
      <c r="U178">
        <f>IF(IFERROR(FIND(U$1,result!E178)&gt;0,"0")=TRUE,"1","0")+0</f>
        <v>1</v>
      </c>
      <c r="V178">
        <f>IF(IFERROR(FIND(V$1,result!E178)&gt;0,"0")=TRUE,"1","0")+0</f>
        <v>0</v>
      </c>
      <c r="W178" t="str">
        <f>IFERROR(SUBSTITUTE(LEFT(result!G178,FIND(" out",result!G178)-1),"Rating ","")+0,"")</f>
        <v/>
      </c>
      <c r="X178" t="str">
        <f>IFERROR(LEFT(result!I178,FIND(" r",result!I178)-1)+0,"")</f>
        <v/>
      </c>
      <c r="Y178" t="str">
        <f>SUBSTITUTE(RIGHT(result!C178,LEN(result!C178)-SEARCH("in",result!C178)-2),"Kecamatan ","")</f>
        <v>Ngemplak</v>
      </c>
      <c r="Z178">
        <f>IFERROR(SUBSTITUTE(LEFT(result!F178,FIND(" /",result!F178)-1),"Price:$","")+0,"0")+0</f>
        <v>69</v>
      </c>
      <c r="AA178" s="3"/>
      <c r="AB178" s="7"/>
    </row>
    <row r="179" spans="1:28" x14ac:dyDescent="0.35">
      <c r="A179">
        <v>178</v>
      </c>
      <c r="B179" t="str">
        <f>LEFT(result!B179,FIND(" - ",result!B179)-1)</f>
        <v>Griya Alcheringa Kaliurang Yogyakarta</v>
      </c>
      <c r="C179" t="str">
        <f>LEFT(result!C179,FIND("in",result!C179)-1)</f>
        <v xml:space="preserve">Entire villa </v>
      </c>
      <c r="D179">
        <f t="shared" si="11"/>
        <v>1</v>
      </c>
      <c r="E179">
        <f t="shared" si="11"/>
        <v>0</v>
      </c>
      <c r="F179">
        <f t="shared" si="14"/>
        <v>0</v>
      </c>
      <c r="G179">
        <f t="shared" si="14"/>
        <v>0</v>
      </c>
      <c r="H179">
        <f t="shared" si="14"/>
        <v>0</v>
      </c>
      <c r="I179">
        <f t="shared" si="14"/>
        <v>0</v>
      </c>
      <c r="J179">
        <f t="shared" si="14"/>
        <v>0</v>
      </c>
      <c r="K179">
        <f t="shared" si="14"/>
        <v>1</v>
      </c>
      <c r="L179">
        <f t="shared" si="14"/>
        <v>0</v>
      </c>
      <c r="M179">
        <f t="shared" si="14"/>
        <v>0</v>
      </c>
      <c r="N179">
        <f t="shared" si="14"/>
        <v>0</v>
      </c>
      <c r="O179">
        <f t="shared" si="14"/>
        <v>0</v>
      </c>
      <c r="P179">
        <f t="shared" si="14"/>
        <v>0</v>
      </c>
      <c r="Q179">
        <f t="shared" si="14"/>
        <v>0</v>
      </c>
      <c r="R179">
        <f>LEFT(result!D179,FIND(" ",result!D179))+0</f>
        <v>6</v>
      </c>
      <c r="S179">
        <f>IF(IFERROR(FIND(S$1,result!E179)&gt;0,"0")=TRUE,"1","0")+0</f>
        <v>0</v>
      </c>
      <c r="T179">
        <f>IF(IFERROR(FIND(T$1,result!E179)&gt;0,"0")=TRUE,"1","0")+0</f>
        <v>1</v>
      </c>
      <c r="U179">
        <f>IF(IFERROR(FIND(U$1,result!E179)&gt;0,"0")=TRUE,"1","0")+0</f>
        <v>1</v>
      </c>
      <c r="V179">
        <f>IF(IFERROR(FIND(V$1,result!E179)&gt;0,"0")=TRUE,"1","0")+0</f>
        <v>1</v>
      </c>
      <c r="W179">
        <f>IFERROR(SUBSTITUTE(LEFT(result!G179,FIND(" out",result!G179)-1),"Rating ","")+0,"")</f>
        <v>4.67</v>
      </c>
      <c r="X179">
        <f>IFERROR(LEFT(result!I179,FIND(" r",result!I179)-1)+0,"")</f>
        <v>3</v>
      </c>
      <c r="Y179" t="str">
        <f>SUBSTITUTE(RIGHT(result!C179,LEN(result!C179)-SEARCH("in",result!C179)-2),"Kecamatan ","")</f>
        <v>Ngemplak</v>
      </c>
      <c r="Z179">
        <f>IFERROR(SUBSTITUTE(LEFT(result!F179,FIND(" /",result!F179)-1),"Price:$","")+0,"0")+0</f>
        <v>292</v>
      </c>
      <c r="AA179" s="3"/>
      <c r="AB179" s="7"/>
    </row>
    <row r="180" spans="1:28" x14ac:dyDescent="0.35">
      <c r="A180">
        <v>179</v>
      </c>
      <c r="B180" t="str">
        <f>LEFT(result!B180,FIND(" - ",result!B180)-1)</f>
        <v xml:space="preserve">House of Champaca </v>
      </c>
      <c r="C180" t="str">
        <f>LEFT(result!C180,FIND("in",result!C180)-1)</f>
        <v xml:space="preserve">Entire house </v>
      </c>
      <c r="D180">
        <f t="shared" si="11"/>
        <v>1</v>
      </c>
      <c r="E180">
        <f t="shared" si="11"/>
        <v>0</v>
      </c>
      <c r="F180">
        <f t="shared" si="14"/>
        <v>0</v>
      </c>
      <c r="G180">
        <f t="shared" si="14"/>
        <v>0</v>
      </c>
      <c r="H180">
        <f t="shared" si="14"/>
        <v>0</v>
      </c>
      <c r="I180">
        <f t="shared" si="14"/>
        <v>1</v>
      </c>
      <c r="J180">
        <f t="shared" si="14"/>
        <v>0</v>
      </c>
      <c r="K180">
        <f t="shared" si="14"/>
        <v>0</v>
      </c>
      <c r="L180">
        <f t="shared" si="14"/>
        <v>0</v>
      </c>
      <c r="M180">
        <f t="shared" si="14"/>
        <v>0</v>
      </c>
      <c r="N180">
        <f t="shared" si="14"/>
        <v>0</v>
      </c>
      <c r="O180">
        <f t="shared" si="14"/>
        <v>0</v>
      </c>
      <c r="P180">
        <f t="shared" si="14"/>
        <v>0</v>
      </c>
      <c r="Q180">
        <f t="shared" si="14"/>
        <v>0</v>
      </c>
      <c r="R180">
        <f>LEFT(result!D180,FIND(" ",result!D180))+0</f>
        <v>15</v>
      </c>
      <c r="S180">
        <f>IF(IFERROR(FIND(S$1,result!E180)&gt;0,"0")=TRUE,"1","0")+0</f>
        <v>1</v>
      </c>
      <c r="T180">
        <f>IF(IFERROR(FIND(T$1,result!E180)&gt;0,"0")=TRUE,"1","0")+0</f>
        <v>1</v>
      </c>
      <c r="U180">
        <f>IF(IFERROR(FIND(U$1,result!E180)&gt;0,"0")=TRUE,"1","0")+0</f>
        <v>1</v>
      </c>
      <c r="V180">
        <f>IF(IFERROR(FIND(V$1,result!E180)&gt;0,"0")=TRUE,"1","0")+0</f>
        <v>0</v>
      </c>
      <c r="W180">
        <f>IFERROR(SUBSTITUTE(LEFT(result!G180,FIND(" out",result!G180)-1),"Rating ","")+0,"")</f>
        <v>4.83</v>
      </c>
      <c r="X180">
        <f>IFERROR(LEFT(result!I180,FIND(" r",result!I180)-1)+0,"")</f>
        <v>12</v>
      </c>
      <c r="Y180" t="str">
        <f>SUBSTITUTE(RIGHT(result!C180,LEN(result!C180)-SEARCH("in",result!C180)-2),"Kecamatan ","")</f>
        <v>Depok</v>
      </c>
      <c r="Z180">
        <f>IFERROR(SUBSTITUTE(LEFT(result!F180,FIND(" /",result!F180)-1),"Price:$","")+0,"0")+0</f>
        <v>98</v>
      </c>
      <c r="AA180" s="3"/>
      <c r="AB180" s="7"/>
    </row>
    <row r="181" spans="1:28" x14ac:dyDescent="0.35">
      <c r="A181">
        <v>180</v>
      </c>
      <c r="B181" t="str">
        <f>LEFT(result!B181,FIND(" - ",result!B181)-1)</f>
        <v>Twin House Solo</v>
      </c>
      <c r="C181" t="str">
        <f>LEFT(result!C181,FIND("in",result!C181)-1)</f>
        <v xml:space="preserve">Entire house </v>
      </c>
      <c r="D181">
        <f t="shared" si="11"/>
        <v>1</v>
      </c>
      <c r="E181">
        <f t="shared" si="11"/>
        <v>0</v>
      </c>
      <c r="F181">
        <f t="shared" si="14"/>
        <v>0</v>
      </c>
      <c r="G181">
        <f t="shared" si="14"/>
        <v>0</v>
      </c>
      <c r="H181">
        <f t="shared" si="14"/>
        <v>0</v>
      </c>
      <c r="I181">
        <f t="shared" si="14"/>
        <v>1</v>
      </c>
      <c r="J181">
        <f t="shared" si="14"/>
        <v>0</v>
      </c>
      <c r="K181">
        <f t="shared" si="14"/>
        <v>0</v>
      </c>
      <c r="L181">
        <f t="shared" si="14"/>
        <v>0</v>
      </c>
      <c r="M181">
        <f t="shared" si="14"/>
        <v>0</v>
      </c>
      <c r="N181">
        <f t="shared" si="14"/>
        <v>0</v>
      </c>
      <c r="O181">
        <f t="shared" si="14"/>
        <v>0</v>
      </c>
      <c r="P181">
        <f t="shared" si="14"/>
        <v>0</v>
      </c>
      <c r="Q181">
        <f t="shared" si="14"/>
        <v>0</v>
      </c>
      <c r="R181">
        <f>LEFT(result!D181,FIND(" ",result!D181))+0</f>
        <v>6</v>
      </c>
      <c r="S181">
        <f>IF(IFERROR(FIND(S$1,result!E181)&gt;0,"0")=TRUE,"1","0")+0</f>
        <v>1</v>
      </c>
      <c r="T181">
        <f>IF(IFERROR(FIND(T$1,result!E181)&gt;0,"0")=TRUE,"1","0")+0</f>
        <v>0</v>
      </c>
      <c r="U181">
        <f>IF(IFERROR(FIND(U$1,result!E181)&gt;0,"0")=TRUE,"1","0")+0</f>
        <v>1</v>
      </c>
      <c r="V181">
        <f>IF(IFERROR(FIND(V$1,result!E181)&gt;0,"0")=TRUE,"1","0")+0</f>
        <v>0</v>
      </c>
      <c r="W181" t="str">
        <f>IFERROR(SUBSTITUTE(LEFT(result!G181,FIND(" out",result!G181)-1),"Rating ","")+0,"")</f>
        <v/>
      </c>
      <c r="X181" t="str">
        <f>IFERROR(LEFT(result!I181,FIND(" r",result!I181)-1)+0,"")</f>
        <v/>
      </c>
      <c r="Y181" t="str">
        <f>SUBSTITUTE(RIGHT(result!C181,LEN(result!C181)-SEARCH("in",result!C181)-2),"Kecamatan ","")</f>
        <v>Banjarsari</v>
      </c>
      <c r="Z181">
        <f>IFERROR(SUBSTITUTE(LEFT(result!F181,FIND(" /",result!F181)-1),"Price:$","")+0,"0")+0</f>
        <v>35</v>
      </c>
      <c r="AA181" s="3"/>
      <c r="AB181" s="7"/>
    </row>
    <row r="182" spans="1:28" x14ac:dyDescent="0.35">
      <c r="A182">
        <v>181</v>
      </c>
      <c r="B182" t="str">
        <f>LEFT(result!B182,FIND(" - ",result!B182)-1)</f>
        <v>Velvet homestay (full ac wifi) 15 mnt ke malioboro</v>
      </c>
      <c r="C182" t="str">
        <f>LEFT(result!C182,FIND("in",result!C182)-1)</f>
        <v xml:space="preserve">Entire house </v>
      </c>
      <c r="D182">
        <f t="shared" si="11"/>
        <v>1</v>
      </c>
      <c r="E182">
        <f t="shared" si="11"/>
        <v>0</v>
      </c>
      <c r="F182">
        <f t="shared" si="14"/>
        <v>0</v>
      </c>
      <c r="G182">
        <f t="shared" si="14"/>
        <v>0</v>
      </c>
      <c r="H182">
        <f t="shared" si="14"/>
        <v>0</v>
      </c>
      <c r="I182">
        <f t="shared" si="14"/>
        <v>1</v>
      </c>
      <c r="J182">
        <f t="shared" si="14"/>
        <v>0</v>
      </c>
      <c r="K182">
        <f t="shared" si="14"/>
        <v>0</v>
      </c>
      <c r="L182">
        <f t="shared" si="14"/>
        <v>0</v>
      </c>
      <c r="M182">
        <f t="shared" si="14"/>
        <v>0</v>
      </c>
      <c r="N182">
        <f t="shared" si="14"/>
        <v>0</v>
      </c>
      <c r="O182">
        <f t="shared" si="14"/>
        <v>0</v>
      </c>
      <c r="P182">
        <f t="shared" si="14"/>
        <v>0</v>
      </c>
      <c r="Q182">
        <f t="shared" si="14"/>
        <v>0</v>
      </c>
      <c r="R182">
        <f>LEFT(result!D182,FIND(" ",result!D182))+0</f>
        <v>6</v>
      </c>
      <c r="S182">
        <f>IF(IFERROR(FIND(S$1,result!E182)&gt;0,"0")=TRUE,"1","0")+0</f>
        <v>1</v>
      </c>
      <c r="T182">
        <f>IF(IFERROR(FIND(T$1,result!E182)&gt;0,"0")=TRUE,"1","0")+0</f>
        <v>1</v>
      </c>
      <c r="U182">
        <f>IF(IFERROR(FIND(U$1,result!E182)&gt;0,"0")=TRUE,"1","0")+0</f>
        <v>1</v>
      </c>
      <c r="V182">
        <f>IF(IFERROR(FIND(V$1,result!E182)&gt;0,"0")=TRUE,"1","0")+0</f>
        <v>0</v>
      </c>
      <c r="W182" t="str">
        <f>IFERROR(SUBSTITUTE(LEFT(result!G182,FIND(" out",result!G182)-1),"Rating ","")+0,"")</f>
        <v/>
      </c>
      <c r="X182" t="str">
        <f>IFERROR(LEFT(result!I182,FIND(" r",result!I182)-1)+0,"")</f>
        <v/>
      </c>
      <c r="Y182" t="str">
        <f>SUBSTITUTE(RIGHT(result!C182,LEN(result!C182)-SEARCH("in",result!C182)-2),"Kecamatan ","")</f>
        <v>Mlati</v>
      </c>
      <c r="Z182">
        <f>IFERROR(SUBSTITUTE(LEFT(result!F182,FIND(" /",result!F182)-1),"Price:$","")+0,"0")+0</f>
        <v>106</v>
      </c>
      <c r="AA182" s="3"/>
      <c r="AB182" s="7"/>
    </row>
    <row r="183" spans="1:28" x14ac:dyDescent="0.35">
      <c r="A183">
        <v>182</v>
      </c>
      <c r="B183" t="str">
        <f>LEFT(result!B183,FIND(" - ",result!B183)-1)</f>
        <v>Garuda Homestay  nuansa jawa</v>
      </c>
      <c r="C183" t="str">
        <f>LEFT(result!C183,FIND("in",result!C183)-1)</f>
        <v xml:space="preserve">Private room </v>
      </c>
      <c r="D183">
        <f t="shared" si="11"/>
        <v>0</v>
      </c>
      <c r="E183">
        <f t="shared" si="11"/>
        <v>1</v>
      </c>
      <c r="F183">
        <f t="shared" si="14"/>
        <v>0</v>
      </c>
      <c r="G183">
        <f t="shared" si="14"/>
        <v>0</v>
      </c>
      <c r="H183">
        <f t="shared" si="14"/>
        <v>0</v>
      </c>
      <c r="I183">
        <f t="shared" si="14"/>
        <v>0</v>
      </c>
      <c r="J183">
        <f t="shared" si="14"/>
        <v>0</v>
      </c>
      <c r="K183">
        <f t="shared" si="14"/>
        <v>0</v>
      </c>
      <c r="L183">
        <f t="shared" si="14"/>
        <v>1</v>
      </c>
      <c r="M183">
        <f t="shared" si="14"/>
        <v>0</v>
      </c>
      <c r="N183">
        <f t="shared" si="14"/>
        <v>0</v>
      </c>
      <c r="O183">
        <f t="shared" si="14"/>
        <v>0</v>
      </c>
      <c r="P183">
        <f t="shared" si="14"/>
        <v>0</v>
      </c>
      <c r="Q183">
        <f t="shared" si="14"/>
        <v>0</v>
      </c>
      <c r="R183">
        <f>LEFT(result!D183,FIND(" ",result!D183))+0</f>
        <v>8</v>
      </c>
      <c r="S183">
        <f>IF(IFERROR(FIND(S$1,result!E183)&gt;0,"0")=TRUE,"1","0")+0</f>
        <v>1</v>
      </c>
      <c r="T183">
        <f>IF(IFERROR(FIND(T$1,result!E183)&gt;0,"0")=TRUE,"1","0")+0</f>
        <v>1</v>
      </c>
      <c r="U183">
        <f>IF(IFERROR(FIND(U$1,result!E183)&gt;0,"0")=TRUE,"1","0")+0</f>
        <v>1</v>
      </c>
      <c r="V183">
        <f>IF(IFERROR(FIND(V$1,result!E183)&gt;0,"0")=TRUE,"1","0")+0</f>
        <v>0</v>
      </c>
      <c r="W183">
        <f>IFERROR(SUBSTITUTE(LEFT(result!G183,FIND(" out",result!G183)-1),"Rating ","")+0,"")</f>
        <v>4.88</v>
      </c>
      <c r="X183">
        <f>IFERROR(LEFT(result!I183,FIND(" r",result!I183)-1)+0,"")</f>
        <v>8</v>
      </c>
      <c r="Y183" t="str">
        <f>SUBSTITUTE(RIGHT(result!C183,LEN(result!C183)-SEARCH("in",result!C183)-2),"Kecamatan ","")</f>
        <v>Banguntapan</v>
      </c>
      <c r="Z183">
        <f>IFERROR(SUBSTITUTE(LEFT(result!F183,FIND(" /",result!F183)-1),"Price:$","")+0,"0")+0</f>
        <v>39</v>
      </c>
      <c r="AA183" s="3"/>
      <c r="AB183" s="7"/>
    </row>
    <row r="184" spans="1:28" x14ac:dyDescent="0.35">
      <c r="A184">
        <v>183</v>
      </c>
      <c r="B184" t="str">
        <f>LEFT(result!B184,FIND(" - ",result!B184)-1)</f>
        <v>15 mins from city center, quiet 4 BR guest house.</v>
      </c>
      <c r="C184" t="str">
        <f>LEFT(result!C184,FIND("in",result!C184)-1)</f>
        <v xml:space="preserve">Entire house </v>
      </c>
      <c r="D184">
        <f t="shared" si="11"/>
        <v>1</v>
      </c>
      <c r="E184">
        <f t="shared" si="11"/>
        <v>0</v>
      </c>
      <c r="F184">
        <f t="shared" si="14"/>
        <v>0</v>
      </c>
      <c r="G184">
        <f t="shared" si="14"/>
        <v>0</v>
      </c>
      <c r="H184">
        <f t="shared" si="14"/>
        <v>0</v>
      </c>
      <c r="I184">
        <f t="shared" si="14"/>
        <v>1</v>
      </c>
      <c r="J184">
        <f t="shared" si="14"/>
        <v>0</v>
      </c>
      <c r="K184">
        <f t="shared" si="14"/>
        <v>0</v>
      </c>
      <c r="L184">
        <f t="shared" si="14"/>
        <v>0</v>
      </c>
      <c r="M184">
        <f t="shared" si="14"/>
        <v>0</v>
      </c>
      <c r="N184">
        <f t="shared" si="14"/>
        <v>0</v>
      </c>
      <c r="O184">
        <f t="shared" si="14"/>
        <v>0</v>
      </c>
      <c r="P184">
        <f t="shared" si="14"/>
        <v>0</v>
      </c>
      <c r="Q184">
        <f t="shared" si="14"/>
        <v>0</v>
      </c>
      <c r="R184">
        <f>LEFT(result!D184,FIND(" ",result!D184))+0</f>
        <v>8</v>
      </c>
      <c r="S184">
        <f>IF(IFERROR(FIND(S$1,result!E184)&gt;0,"0")=TRUE,"1","0")+0</f>
        <v>1</v>
      </c>
      <c r="T184">
        <f>IF(IFERROR(FIND(T$1,result!E184)&gt;0,"0")=TRUE,"1","0")+0</f>
        <v>1</v>
      </c>
      <c r="U184">
        <f>IF(IFERROR(FIND(U$1,result!E184)&gt;0,"0")=TRUE,"1","0")+0</f>
        <v>1</v>
      </c>
      <c r="V184">
        <f>IF(IFERROR(FIND(V$1,result!E184)&gt;0,"0")=TRUE,"1","0")+0</f>
        <v>0</v>
      </c>
      <c r="W184">
        <f>IFERROR(SUBSTITUTE(LEFT(result!G184,FIND(" out",result!G184)-1),"Rating ","")+0,"")</f>
        <v>5</v>
      </c>
      <c r="X184">
        <f>IFERROR(LEFT(result!I184,FIND(" r",result!I184)-1)+0,"")</f>
        <v>4</v>
      </c>
      <c r="Y184" t="str">
        <f>SUBSTITUTE(RIGHT(result!C184,LEN(result!C184)-SEARCH("in",result!C184)-2),"Kecamatan ","")</f>
        <v>Gamping</v>
      </c>
      <c r="Z184">
        <f>IFERROR(SUBSTITUTE(LEFT(result!F184,FIND(" /",result!F184)-1),"Price:$","")+0,"0")+0</f>
        <v>70</v>
      </c>
      <c r="AA184" s="3"/>
      <c r="AB184" s="7"/>
    </row>
    <row r="185" spans="1:28" x14ac:dyDescent="0.35">
      <c r="A185">
        <v>184</v>
      </c>
      <c r="B185" t="str">
        <f>LEFT(result!B185,FIND(" - ",result!B185)-1)</f>
        <v>Jogja Cozy Villa C</v>
      </c>
      <c r="C185" t="str">
        <f>LEFT(result!C185,FIND("in",result!C185)-1)</f>
        <v xml:space="preserve">Entire villa </v>
      </c>
      <c r="D185">
        <f t="shared" si="11"/>
        <v>1</v>
      </c>
      <c r="E185">
        <f t="shared" si="11"/>
        <v>0</v>
      </c>
      <c r="F185">
        <f t="shared" si="14"/>
        <v>0</v>
      </c>
      <c r="G185">
        <f t="shared" si="14"/>
        <v>0</v>
      </c>
      <c r="H185">
        <f t="shared" si="14"/>
        <v>0</v>
      </c>
      <c r="I185">
        <f t="shared" si="14"/>
        <v>0</v>
      </c>
      <c r="J185">
        <f t="shared" si="14"/>
        <v>0</v>
      </c>
      <c r="K185">
        <f t="shared" si="14"/>
        <v>1</v>
      </c>
      <c r="L185">
        <f t="shared" si="14"/>
        <v>0</v>
      </c>
      <c r="M185">
        <f t="shared" si="14"/>
        <v>0</v>
      </c>
      <c r="N185">
        <f t="shared" si="14"/>
        <v>0</v>
      </c>
      <c r="O185">
        <f t="shared" si="14"/>
        <v>0</v>
      </c>
      <c r="P185">
        <f t="shared" si="14"/>
        <v>0</v>
      </c>
      <c r="Q185">
        <f t="shared" si="14"/>
        <v>0</v>
      </c>
      <c r="R185">
        <f>LEFT(result!D185,FIND(" ",result!D185))+0</f>
        <v>16</v>
      </c>
      <c r="S185">
        <f>IF(IFERROR(FIND(S$1,result!E185)&gt;0,"0")=TRUE,"1","0")+0</f>
        <v>1</v>
      </c>
      <c r="T185">
        <f>IF(IFERROR(FIND(T$1,result!E185)&gt;0,"0")=TRUE,"1","0")+0</f>
        <v>1</v>
      </c>
      <c r="U185">
        <f>IF(IFERROR(FIND(U$1,result!E185)&gt;0,"0")=TRUE,"1","0")+0</f>
        <v>1</v>
      </c>
      <c r="V185">
        <f>IF(IFERROR(FIND(V$1,result!E185)&gt;0,"0")=TRUE,"1","0")+0</f>
        <v>1</v>
      </c>
      <c r="W185" t="str">
        <f>IFERROR(SUBSTITUTE(LEFT(result!G185,FIND(" out",result!G185)-1),"Rating ","")+0,"")</f>
        <v/>
      </c>
      <c r="X185" t="str">
        <f>IFERROR(LEFT(result!I185,FIND(" r",result!I185)-1)+0,"")</f>
        <v/>
      </c>
      <c r="Y185" t="str">
        <f>SUBSTITUTE(RIGHT(result!C185,LEN(result!C185)-SEARCH("in",result!C185)-2),"Kecamatan ","")</f>
        <v>Ngaglik</v>
      </c>
      <c r="Z185">
        <f>IFERROR(SUBSTITUTE(LEFT(result!F185,FIND(" /",result!F185)-1),"Price:$","")+0,"0")+0</f>
        <v>374</v>
      </c>
      <c r="AA185" s="3"/>
      <c r="AB185" s="7"/>
    </row>
    <row r="186" spans="1:28" x14ac:dyDescent="0.35">
      <c r="A186">
        <v>185</v>
      </c>
      <c r="B186" t="str">
        <f>LEFT(result!B186,FIND(" - ",result!B186)-1)</f>
        <v>Nurudin House</v>
      </c>
      <c r="C186" t="str">
        <f>LEFT(result!C186,FIND("in",result!C186)-1)</f>
        <v xml:space="preserve">Private room </v>
      </c>
      <c r="D186">
        <f t="shared" si="11"/>
        <v>0</v>
      </c>
      <c r="E186">
        <f t="shared" si="11"/>
        <v>1</v>
      </c>
      <c r="F186">
        <f t="shared" si="14"/>
        <v>0</v>
      </c>
      <c r="G186">
        <f t="shared" si="14"/>
        <v>0</v>
      </c>
      <c r="H186">
        <f t="shared" si="14"/>
        <v>0</v>
      </c>
      <c r="I186">
        <f t="shared" si="14"/>
        <v>0</v>
      </c>
      <c r="J186">
        <f t="shared" si="14"/>
        <v>0</v>
      </c>
      <c r="K186">
        <f t="shared" si="14"/>
        <v>0</v>
      </c>
      <c r="L186">
        <f t="shared" si="14"/>
        <v>1</v>
      </c>
      <c r="M186">
        <f t="shared" si="14"/>
        <v>0</v>
      </c>
      <c r="N186">
        <f t="shared" si="14"/>
        <v>0</v>
      </c>
      <c r="O186">
        <f t="shared" si="14"/>
        <v>0</v>
      </c>
      <c r="P186">
        <f t="shared" si="14"/>
        <v>0</v>
      </c>
      <c r="Q186">
        <f t="shared" si="14"/>
        <v>0</v>
      </c>
      <c r="R186">
        <f>LEFT(result!D186,FIND(" ",result!D186))+0</f>
        <v>16</v>
      </c>
      <c r="S186">
        <f>IF(IFERROR(FIND(S$1,result!E186)&gt;0,"0")=TRUE,"1","0")+0</f>
        <v>1</v>
      </c>
      <c r="T186">
        <f>IF(IFERROR(FIND(T$1,result!E186)&gt;0,"0")=TRUE,"1","0")+0</f>
        <v>1</v>
      </c>
      <c r="U186">
        <f>IF(IFERROR(FIND(U$1,result!E186)&gt;0,"0")=TRUE,"1","0")+0</f>
        <v>1</v>
      </c>
      <c r="V186">
        <f>IF(IFERROR(FIND(V$1,result!E186)&gt;0,"0")=TRUE,"1","0")+0</f>
        <v>0</v>
      </c>
      <c r="W186">
        <f>IFERROR(SUBSTITUTE(LEFT(result!G186,FIND(" out",result!G186)-1),"Rating ","")+0,"")</f>
        <v>4.75</v>
      </c>
      <c r="X186">
        <f>IFERROR(LEFT(result!I186,FIND(" r",result!I186)-1)+0,"")</f>
        <v>25</v>
      </c>
      <c r="Y186" t="str">
        <f>SUBSTITUTE(RIGHT(result!C186,LEN(result!C186)-SEARCH("in",result!C186)-2),"Kecamatan ","")</f>
        <v>Borobudur</v>
      </c>
      <c r="Z186">
        <f>IFERROR(SUBSTITUTE(LEFT(result!F186,FIND(" /",result!F186)-1),"Price:$","")+0,"0")+0</f>
        <v>106</v>
      </c>
      <c r="AA186" s="3"/>
      <c r="AB186" s="7"/>
    </row>
    <row r="187" spans="1:28" x14ac:dyDescent="0.35">
      <c r="A187">
        <v>186</v>
      </c>
      <c r="B187" t="str">
        <f>LEFT(result!B187,FIND(" - ",result!B187)-1)</f>
        <v>Lovely House for family and Group Vacation</v>
      </c>
      <c r="C187" t="str">
        <f>LEFT(result!C187,FIND("in",result!C187)-1)</f>
        <v xml:space="preserve">Entire house </v>
      </c>
      <c r="D187">
        <f t="shared" si="11"/>
        <v>1</v>
      </c>
      <c r="E187">
        <f t="shared" si="11"/>
        <v>0</v>
      </c>
      <c r="F187">
        <f t="shared" si="14"/>
        <v>0</v>
      </c>
      <c r="G187">
        <f t="shared" si="14"/>
        <v>0</v>
      </c>
      <c r="H187">
        <f t="shared" si="14"/>
        <v>0</v>
      </c>
      <c r="I187">
        <f t="shared" si="14"/>
        <v>1</v>
      </c>
      <c r="J187">
        <f t="shared" si="14"/>
        <v>0</v>
      </c>
      <c r="K187">
        <f t="shared" si="14"/>
        <v>0</v>
      </c>
      <c r="L187">
        <f t="shared" si="14"/>
        <v>0</v>
      </c>
      <c r="M187">
        <f t="shared" si="14"/>
        <v>0</v>
      </c>
      <c r="N187">
        <f t="shared" si="14"/>
        <v>0</v>
      </c>
      <c r="O187">
        <f t="shared" si="14"/>
        <v>0</v>
      </c>
      <c r="P187">
        <f t="shared" si="14"/>
        <v>0</v>
      </c>
      <c r="Q187">
        <f t="shared" si="14"/>
        <v>0</v>
      </c>
      <c r="R187">
        <f>LEFT(result!D187,FIND(" ",result!D187))+0</f>
        <v>16</v>
      </c>
      <c r="S187">
        <f>IF(IFERROR(FIND(S$1,result!E187)&gt;0,"0")=TRUE,"1","0")+0</f>
        <v>1</v>
      </c>
      <c r="T187">
        <f>IF(IFERROR(FIND(T$1,result!E187)&gt;0,"0")=TRUE,"1","0")+0</f>
        <v>1</v>
      </c>
      <c r="U187">
        <f>IF(IFERROR(FIND(U$1,result!E187)&gt;0,"0")=TRUE,"1","0")+0</f>
        <v>1</v>
      </c>
      <c r="V187">
        <f>IF(IFERROR(FIND(V$1,result!E187)&gt;0,"0")=TRUE,"1","0")+0</f>
        <v>0</v>
      </c>
      <c r="W187" t="str">
        <f>IFERROR(SUBSTITUTE(LEFT(result!G187,FIND(" out",result!G187)-1),"Rating ","")+0,"")</f>
        <v/>
      </c>
      <c r="X187" t="str">
        <f>IFERROR(LEFT(result!I187,FIND(" r",result!I187)-1)+0,"")</f>
        <v/>
      </c>
      <c r="Y187" t="str">
        <f>SUBSTITUTE(RIGHT(result!C187,LEN(result!C187)-SEARCH("in",result!C187)-2),"Kecamatan ","")</f>
        <v>Depok</v>
      </c>
      <c r="Z187">
        <f>IFERROR(SUBSTITUTE(LEFT(result!F187,FIND(" /",result!F187)-1),"Price:$","")+0,"0")+0</f>
        <v>224</v>
      </c>
      <c r="AA187" s="3"/>
      <c r="AB187" s="7"/>
    </row>
    <row r="188" spans="1:28" x14ac:dyDescent="0.35">
      <c r="A188">
        <v>187</v>
      </c>
      <c r="B188" t="str">
        <f>LEFT(result!B188,FIND(" - ",result!B188)-1)</f>
        <v>Rumah 4 Kamar Full AC Seputaran  UGM  Dan Gor UNY</v>
      </c>
      <c r="C188" t="str">
        <f>LEFT(result!C188,FIND("in",result!C188)-1)</f>
        <v xml:space="preserve">Entire house </v>
      </c>
      <c r="D188">
        <f t="shared" si="11"/>
        <v>1</v>
      </c>
      <c r="E188">
        <f t="shared" si="11"/>
        <v>0</v>
      </c>
      <c r="F188">
        <f t="shared" si="14"/>
        <v>0</v>
      </c>
      <c r="G188">
        <f t="shared" si="14"/>
        <v>0</v>
      </c>
      <c r="H188">
        <f t="shared" si="14"/>
        <v>0</v>
      </c>
      <c r="I188">
        <f t="shared" si="14"/>
        <v>1</v>
      </c>
      <c r="J188">
        <f t="shared" si="14"/>
        <v>0</v>
      </c>
      <c r="K188">
        <f t="shared" si="14"/>
        <v>0</v>
      </c>
      <c r="L188">
        <f t="shared" si="14"/>
        <v>0</v>
      </c>
      <c r="M188">
        <f t="shared" si="14"/>
        <v>0</v>
      </c>
      <c r="N188">
        <f t="shared" si="14"/>
        <v>0</v>
      </c>
      <c r="O188">
        <f t="shared" si="14"/>
        <v>0</v>
      </c>
      <c r="P188">
        <f t="shared" si="14"/>
        <v>0</v>
      </c>
      <c r="Q188">
        <f t="shared" si="14"/>
        <v>0</v>
      </c>
      <c r="R188">
        <f>LEFT(result!D188,FIND(" ",result!D188))+0</f>
        <v>15</v>
      </c>
      <c r="S188">
        <f>IF(IFERROR(FIND(S$1,result!E188)&gt;0,"0")=TRUE,"1","0")+0</f>
        <v>1</v>
      </c>
      <c r="T188">
        <f>IF(IFERROR(FIND(T$1,result!E188)&gt;0,"0")=TRUE,"1","0")+0</f>
        <v>1</v>
      </c>
      <c r="U188">
        <f>IF(IFERROR(FIND(U$1,result!E188)&gt;0,"0")=TRUE,"1","0")+0</f>
        <v>1</v>
      </c>
      <c r="V188">
        <f>IF(IFERROR(FIND(V$1,result!E188)&gt;0,"0")=TRUE,"1","0")+0</f>
        <v>0</v>
      </c>
      <c r="W188" t="str">
        <f>IFERROR(SUBSTITUTE(LEFT(result!G188,FIND(" out",result!G188)-1),"Rating ","")+0,"")</f>
        <v/>
      </c>
      <c r="X188" t="str">
        <f>IFERROR(LEFT(result!I188,FIND(" r",result!I188)-1)+0,"")</f>
        <v/>
      </c>
      <c r="Y188" t="str">
        <f>SUBSTITUTE(RIGHT(result!C188,LEN(result!C188)-SEARCH("in",result!C188)-2),"Kecamatan ","")</f>
        <v>Depok</v>
      </c>
      <c r="Z188">
        <f>IFERROR(SUBSTITUTE(LEFT(result!F188,FIND(" /",result!F188)-1),"Price:$","")+0,"0")+0</f>
        <v>143</v>
      </c>
      <c r="AA188" s="3"/>
      <c r="AB188" s="7"/>
    </row>
    <row r="189" spans="1:28" x14ac:dyDescent="0.35">
      <c r="A189">
        <v>188</v>
      </c>
      <c r="B189" t="str">
        <f>LEFT(result!B189,FIND(" - ",result!B189)-1)</f>
        <v>Cozy Apartment in Yogyakarta</v>
      </c>
      <c r="C189" t="str">
        <f>LEFT(result!C189,FIND("in",result!C189)-1)</f>
        <v xml:space="preserve">Entire apartment </v>
      </c>
      <c r="D189">
        <f t="shared" si="11"/>
        <v>1</v>
      </c>
      <c r="E189">
        <f t="shared" si="11"/>
        <v>0</v>
      </c>
      <c r="F189">
        <f t="shared" ref="F189:Q194" si="15">IF(IFERROR(FIND(F$1,$C189)&gt;0,"0")=TRUE,"1","0")+0</f>
        <v>0</v>
      </c>
      <c r="G189">
        <f t="shared" si="15"/>
        <v>0</v>
      </c>
      <c r="H189">
        <f t="shared" si="15"/>
        <v>0</v>
      </c>
      <c r="I189">
        <f t="shared" si="15"/>
        <v>0</v>
      </c>
      <c r="J189">
        <f t="shared" si="15"/>
        <v>0</v>
      </c>
      <c r="K189">
        <f t="shared" si="15"/>
        <v>0</v>
      </c>
      <c r="L189">
        <f t="shared" si="15"/>
        <v>0</v>
      </c>
      <c r="M189">
        <f t="shared" si="15"/>
        <v>0</v>
      </c>
      <c r="N189">
        <f t="shared" si="15"/>
        <v>1</v>
      </c>
      <c r="O189">
        <f t="shared" si="15"/>
        <v>0</v>
      </c>
      <c r="P189">
        <f t="shared" si="15"/>
        <v>0</v>
      </c>
      <c r="Q189">
        <f t="shared" si="15"/>
        <v>0</v>
      </c>
      <c r="R189">
        <f>LEFT(result!D189,FIND(" ",result!D189))+0</f>
        <v>6</v>
      </c>
      <c r="S189">
        <f>IF(IFERROR(FIND(S$1,result!E189)&gt;0,"0")=TRUE,"1","0")+0</f>
        <v>1</v>
      </c>
      <c r="T189">
        <f>IF(IFERROR(FIND(T$1,result!E189)&gt;0,"0")=TRUE,"1","0")+0</f>
        <v>0</v>
      </c>
      <c r="U189">
        <f>IF(IFERROR(FIND(U$1,result!E189)&gt;0,"0")=TRUE,"1","0")+0</f>
        <v>1</v>
      </c>
      <c r="V189">
        <f>IF(IFERROR(FIND(V$1,result!E189)&gt;0,"0")=TRUE,"1","0")+0</f>
        <v>1</v>
      </c>
      <c r="W189">
        <f>IFERROR(SUBSTITUTE(LEFT(result!G189,FIND(" out",result!G189)-1),"Rating ","")+0,"")</f>
        <v>4.58</v>
      </c>
      <c r="X189">
        <f>IFERROR(LEFT(result!I189,FIND(" r",result!I189)-1)+0,"")</f>
        <v>25</v>
      </c>
      <c r="Y189" t="str">
        <f>SUBSTITUTE(RIGHT(result!C189,LEN(result!C189)-SEARCH("in",result!C189)-2),"Kecamatan ","")</f>
        <v>Depok</v>
      </c>
      <c r="Z189">
        <f>IFERROR(SUBSTITUTE(LEFT(result!F189,FIND(" /",result!F189)-1),"Price:$","")+0,"0")+0</f>
        <v>35</v>
      </c>
      <c r="AA189" s="3"/>
      <c r="AB189" s="7"/>
    </row>
    <row r="190" spans="1:28" x14ac:dyDescent="0.35">
      <c r="A190">
        <v>189</v>
      </c>
      <c r="B190" t="str">
        <f>LEFT(result!B190,FIND(" - ",result!B190)-1)</f>
        <v>Rumah P&amp;P</v>
      </c>
      <c r="C190" t="str">
        <f>LEFT(result!C190,FIND("in",result!C190)-1)</f>
        <v xml:space="preserve">Entire house </v>
      </c>
      <c r="D190">
        <f t="shared" si="11"/>
        <v>1</v>
      </c>
      <c r="E190">
        <f t="shared" si="11"/>
        <v>0</v>
      </c>
      <c r="F190">
        <f t="shared" si="15"/>
        <v>0</v>
      </c>
      <c r="G190">
        <f t="shared" si="15"/>
        <v>0</v>
      </c>
      <c r="H190">
        <f t="shared" si="15"/>
        <v>0</v>
      </c>
      <c r="I190">
        <f t="shared" si="15"/>
        <v>1</v>
      </c>
      <c r="J190">
        <f t="shared" si="15"/>
        <v>0</v>
      </c>
      <c r="K190">
        <f t="shared" si="15"/>
        <v>0</v>
      </c>
      <c r="L190">
        <f t="shared" si="15"/>
        <v>0</v>
      </c>
      <c r="M190">
        <f t="shared" si="15"/>
        <v>0</v>
      </c>
      <c r="N190">
        <f t="shared" si="15"/>
        <v>0</v>
      </c>
      <c r="O190">
        <f t="shared" si="15"/>
        <v>0</v>
      </c>
      <c r="P190">
        <f t="shared" si="15"/>
        <v>0</v>
      </c>
      <c r="Q190">
        <f t="shared" si="15"/>
        <v>0</v>
      </c>
      <c r="R190">
        <f>LEFT(result!D190,FIND(" ",result!D190))+0</f>
        <v>8</v>
      </c>
      <c r="S190">
        <f>IF(IFERROR(FIND(S$1,result!E190)&gt;0,"0")=TRUE,"1","0")+0</f>
        <v>1</v>
      </c>
      <c r="T190">
        <f>IF(IFERROR(FIND(T$1,result!E190)&gt;0,"0")=TRUE,"1","0")+0</f>
        <v>1</v>
      </c>
      <c r="U190">
        <f>IF(IFERROR(FIND(U$1,result!E190)&gt;0,"0")=TRUE,"1","0")+0</f>
        <v>1</v>
      </c>
      <c r="V190">
        <f>IF(IFERROR(FIND(V$1,result!E190)&gt;0,"0")=TRUE,"1","0")+0</f>
        <v>0</v>
      </c>
      <c r="W190">
        <f>IFERROR(SUBSTITUTE(LEFT(result!G190,FIND(" out",result!G190)-1),"Rating ","")+0,"")</f>
        <v>4.83</v>
      </c>
      <c r="X190">
        <f>IFERROR(LEFT(result!I190,FIND(" r",result!I190)-1)+0,"")</f>
        <v>6</v>
      </c>
      <c r="Y190" t="str">
        <f>SUBSTITUTE(RIGHT(result!C190,LEN(result!C190)-SEARCH("in",result!C190)-2),"Kecamatan ","")</f>
        <v>Pakualaman</v>
      </c>
      <c r="Z190">
        <f>IFERROR(SUBSTITUTE(LEFT(result!F190,FIND(" /",result!F190)-1),"Price:$","")+0,"0")+0</f>
        <v>100</v>
      </c>
      <c r="AA190" s="3"/>
      <c r="AB190" s="7"/>
    </row>
    <row r="191" spans="1:28" x14ac:dyDescent="0.35">
      <c r="A191">
        <v>190</v>
      </c>
      <c r="B191" t="str">
        <f>LEFT(result!B191,FIND(" - ",result!B191)-1)</f>
        <v>Guesthouse Kelon Borobudur</v>
      </c>
      <c r="C191" t="str">
        <f>LEFT(result!C191,FIND("in",result!C191)-1)</f>
        <v xml:space="preserve">Private room </v>
      </c>
      <c r="D191">
        <f t="shared" si="11"/>
        <v>0</v>
      </c>
      <c r="E191">
        <f t="shared" si="11"/>
        <v>1</v>
      </c>
      <c r="F191">
        <f t="shared" si="15"/>
        <v>0</v>
      </c>
      <c r="G191">
        <f t="shared" si="15"/>
        <v>0</v>
      </c>
      <c r="H191">
        <f t="shared" si="15"/>
        <v>0</v>
      </c>
      <c r="I191">
        <f t="shared" si="15"/>
        <v>0</v>
      </c>
      <c r="J191">
        <f t="shared" si="15"/>
        <v>0</v>
      </c>
      <c r="K191">
        <f t="shared" si="15"/>
        <v>0</v>
      </c>
      <c r="L191">
        <f t="shared" si="15"/>
        <v>1</v>
      </c>
      <c r="M191">
        <f t="shared" si="15"/>
        <v>0</v>
      </c>
      <c r="N191">
        <f t="shared" si="15"/>
        <v>0</v>
      </c>
      <c r="O191">
        <f t="shared" si="15"/>
        <v>0</v>
      </c>
      <c r="P191">
        <f t="shared" si="15"/>
        <v>0</v>
      </c>
      <c r="Q191">
        <f t="shared" si="15"/>
        <v>0</v>
      </c>
      <c r="R191">
        <f>LEFT(result!D191,FIND(" ",result!D191))+0</f>
        <v>8</v>
      </c>
      <c r="S191">
        <f>IF(IFERROR(FIND(S$1,result!E191)&gt;0,"0")=TRUE,"1","0")+0</f>
        <v>0</v>
      </c>
      <c r="T191">
        <f>IF(IFERROR(FIND(T$1,result!E191)&gt;0,"0")=TRUE,"1","0")+0</f>
        <v>0</v>
      </c>
      <c r="U191">
        <f>IF(IFERROR(FIND(U$1,result!E191)&gt;0,"0")=TRUE,"1","0")+0</f>
        <v>1</v>
      </c>
      <c r="V191">
        <f>IF(IFERROR(FIND(V$1,result!E191)&gt;0,"0")=TRUE,"1","0")+0</f>
        <v>0</v>
      </c>
      <c r="W191" t="str">
        <f>IFERROR(SUBSTITUTE(LEFT(result!G191,FIND(" out",result!G191)-1),"Rating ","")+0,"")</f>
        <v/>
      </c>
      <c r="X191" t="str">
        <f>IFERROR(LEFT(result!I191,FIND(" r",result!I191)-1)+0,"")</f>
        <v/>
      </c>
      <c r="Y191" t="str">
        <f>SUBSTITUTE(RIGHT(result!C191,LEN(result!C191)-SEARCH("in",result!C191)-2),"Kecamatan ","")</f>
        <v>Borobudur</v>
      </c>
      <c r="Z191">
        <f>IFERROR(SUBSTITUTE(LEFT(result!F191,FIND(" /",result!F191)-1),"Price:$","")+0,"0")+0</f>
        <v>45</v>
      </c>
      <c r="AA191" s="3"/>
      <c r="AB191" s="7"/>
    </row>
    <row r="192" spans="1:28" x14ac:dyDescent="0.35">
      <c r="A192">
        <v>191</v>
      </c>
      <c r="B192" t="str">
        <f>LEFT(result!B192,FIND(" - ",result!B192)-1)</f>
        <v>H.Prime HOSTEL for 6pax/Female Dorm</v>
      </c>
      <c r="C192" t="str">
        <f>LEFT(result!C192,FIND("in",result!C192)-1)</f>
        <v xml:space="preserve">Shared room </v>
      </c>
      <c r="D192">
        <f t="shared" si="11"/>
        <v>0</v>
      </c>
      <c r="E192">
        <f t="shared" si="11"/>
        <v>0</v>
      </c>
      <c r="F192">
        <f t="shared" si="15"/>
        <v>0</v>
      </c>
      <c r="G192">
        <f t="shared" si="15"/>
        <v>1</v>
      </c>
      <c r="H192">
        <f t="shared" si="15"/>
        <v>0</v>
      </c>
      <c r="I192">
        <f t="shared" si="15"/>
        <v>0</v>
      </c>
      <c r="J192">
        <f t="shared" si="15"/>
        <v>0</v>
      </c>
      <c r="K192">
        <f t="shared" si="15"/>
        <v>0</v>
      </c>
      <c r="L192">
        <f t="shared" si="15"/>
        <v>1</v>
      </c>
      <c r="M192">
        <f t="shared" si="15"/>
        <v>0</v>
      </c>
      <c r="N192">
        <f t="shared" si="15"/>
        <v>0</v>
      </c>
      <c r="O192">
        <f t="shared" si="15"/>
        <v>0</v>
      </c>
      <c r="P192">
        <f t="shared" si="15"/>
        <v>0</v>
      </c>
      <c r="Q192">
        <f t="shared" si="15"/>
        <v>0</v>
      </c>
      <c r="R192">
        <f>LEFT(result!D192,FIND(" ",result!D192))+0</f>
        <v>6</v>
      </c>
      <c r="S192">
        <f>IF(IFERROR(FIND(S$1,result!E192)&gt;0,"0")=TRUE,"1","0")+0</f>
        <v>1</v>
      </c>
      <c r="T192">
        <f>IF(IFERROR(FIND(T$1,result!E192)&gt;0,"0")=TRUE,"1","0")+0</f>
        <v>1</v>
      </c>
      <c r="U192">
        <f>IF(IFERROR(FIND(U$1,result!E192)&gt;0,"0")=TRUE,"1","0")+0</f>
        <v>0</v>
      </c>
      <c r="V192">
        <f>IF(IFERROR(FIND(V$1,result!E192)&gt;0,"0")=TRUE,"1","0")+0</f>
        <v>0</v>
      </c>
      <c r="W192" t="str">
        <f>IFERROR(SUBSTITUTE(LEFT(result!G192,FIND(" out",result!G192)-1),"Rating ","")+0,"")</f>
        <v/>
      </c>
      <c r="X192" t="str">
        <f>IFERROR(LEFT(result!I192,FIND(" r",result!I192)-1)+0,"")</f>
        <v/>
      </c>
      <c r="Y192" t="str">
        <f>SUBSTITUTE(RIGHT(result!C192,LEN(result!C192)-SEARCH("in",result!C192)-2),"Kecamatan ","")</f>
        <v>Depok</v>
      </c>
      <c r="Z192">
        <f>IFERROR(SUBSTITUTE(LEFT(result!F192,FIND(" /",result!F192)-1),"Price:$","")+0,"0")+0</f>
        <v>42</v>
      </c>
      <c r="AA192" s="3"/>
      <c r="AB192" s="7"/>
    </row>
    <row r="193" spans="1:28" x14ac:dyDescent="0.35">
      <c r="A193">
        <v>192</v>
      </c>
      <c r="B193" t="str">
        <f>LEFT(result!B193,FIND(" - ",result!B193)-1)</f>
        <v>Live like a local in Salaman</v>
      </c>
      <c r="C193" t="str">
        <f>LEFT(result!C193,FIND("in",result!C193)-1)</f>
        <v xml:space="preserve">Entire house </v>
      </c>
      <c r="D193">
        <f t="shared" si="11"/>
        <v>1</v>
      </c>
      <c r="E193">
        <f t="shared" si="11"/>
        <v>0</v>
      </c>
      <c r="F193">
        <f t="shared" si="15"/>
        <v>0</v>
      </c>
      <c r="G193">
        <f t="shared" si="15"/>
        <v>0</v>
      </c>
      <c r="H193">
        <f t="shared" si="15"/>
        <v>0</v>
      </c>
      <c r="I193">
        <f t="shared" si="15"/>
        <v>1</v>
      </c>
      <c r="J193">
        <f t="shared" si="15"/>
        <v>0</v>
      </c>
      <c r="K193">
        <f t="shared" si="15"/>
        <v>0</v>
      </c>
      <c r="L193">
        <f t="shared" si="15"/>
        <v>0</v>
      </c>
      <c r="M193">
        <f t="shared" si="15"/>
        <v>0</v>
      </c>
      <c r="N193">
        <f t="shared" si="15"/>
        <v>0</v>
      </c>
      <c r="O193">
        <f t="shared" si="15"/>
        <v>0</v>
      </c>
      <c r="P193">
        <f t="shared" si="15"/>
        <v>0</v>
      </c>
      <c r="Q193">
        <f t="shared" si="15"/>
        <v>0</v>
      </c>
      <c r="R193">
        <f>LEFT(result!D193,FIND(" ",result!D193))+0</f>
        <v>6</v>
      </c>
      <c r="S193">
        <f>IF(IFERROR(FIND(S$1,result!E193)&gt;0,"0")=TRUE,"1","0")+0</f>
        <v>0</v>
      </c>
      <c r="T193">
        <f>IF(IFERROR(FIND(T$1,result!E193)&gt;0,"0")=TRUE,"1","0")+0</f>
        <v>0</v>
      </c>
      <c r="U193">
        <f>IF(IFERROR(FIND(U$1,result!E193)&gt;0,"0")=TRUE,"1","0")+0</f>
        <v>1</v>
      </c>
      <c r="V193">
        <f>IF(IFERROR(FIND(V$1,result!E193)&gt;0,"0")=TRUE,"1","0")+0</f>
        <v>0</v>
      </c>
      <c r="W193" t="str">
        <f>IFERROR(SUBSTITUTE(LEFT(result!G193,FIND(" out",result!G193)-1),"Rating ","")+0,"")</f>
        <v/>
      </c>
      <c r="X193" t="str">
        <f>IFERROR(LEFT(result!I193,FIND(" r",result!I193)-1)+0,"")</f>
        <v/>
      </c>
      <c r="Y193" t="str">
        <f>SUBSTITUTE(RIGHT(result!C193,LEN(result!C193)-SEARCH("in",result!C193)-2),"Kecamatan ","")</f>
        <v>Salaman</v>
      </c>
      <c r="Z193">
        <f>IFERROR(SUBSTITUTE(LEFT(result!F193,FIND(" /",result!F193)-1),"Price:$","")+0,"0")+0</f>
        <v>25</v>
      </c>
      <c r="AA193" s="3"/>
      <c r="AB193" s="7"/>
    </row>
    <row r="194" spans="1:28" x14ac:dyDescent="0.35">
      <c r="A194">
        <v>193</v>
      </c>
      <c r="B194" t="str">
        <f>LEFT(result!B194,FIND(" - ",result!B194)-1)</f>
        <v>Dormitori Nurudin</v>
      </c>
      <c r="C194" t="str">
        <f>LEFT(result!C194,FIND("in",result!C194)-1)</f>
        <v xml:space="preserve">Shared room </v>
      </c>
      <c r="D194">
        <f t="shared" si="11"/>
        <v>0</v>
      </c>
      <c r="E194">
        <f t="shared" si="11"/>
        <v>0</v>
      </c>
      <c r="F194">
        <f t="shared" si="15"/>
        <v>0</v>
      </c>
      <c r="G194">
        <f t="shared" si="15"/>
        <v>1</v>
      </c>
      <c r="H194">
        <f t="shared" si="15"/>
        <v>0</v>
      </c>
      <c r="I194">
        <f t="shared" si="15"/>
        <v>0</v>
      </c>
      <c r="J194">
        <f t="shared" si="15"/>
        <v>0</v>
      </c>
      <c r="K194">
        <f t="shared" si="15"/>
        <v>0</v>
      </c>
      <c r="L194">
        <f t="shared" si="15"/>
        <v>1</v>
      </c>
      <c r="M194">
        <f t="shared" si="15"/>
        <v>0</v>
      </c>
      <c r="N194">
        <f t="shared" si="15"/>
        <v>0</v>
      </c>
      <c r="O194">
        <f t="shared" si="15"/>
        <v>0</v>
      </c>
      <c r="P194">
        <f t="shared" si="15"/>
        <v>0</v>
      </c>
      <c r="Q194">
        <f t="shared" si="15"/>
        <v>0</v>
      </c>
      <c r="R194">
        <f>LEFT(result!D194,FIND(" ",result!D194))+0</f>
        <v>10</v>
      </c>
      <c r="S194">
        <f>IF(IFERROR(FIND(S$1,result!E194)&gt;0,"0")=TRUE,"1","0")+0</f>
        <v>1</v>
      </c>
      <c r="T194">
        <f>IF(IFERROR(FIND(T$1,result!E194)&gt;0,"0")=TRUE,"1","0")+0</f>
        <v>1</v>
      </c>
      <c r="U194">
        <f>IF(IFERROR(FIND(U$1,result!E194)&gt;0,"0")=TRUE,"1","0")+0</f>
        <v>1</v>
      </c>
      <c r="V194">
        <f>IF(IFERROR(FIND(V$1,result!E194)&gt;0,"0")=TRUE,"1","0")+0</f>
        <v>0</v>
      </c>
      <c r="W194">
        <f>IFERROR(SUBSTITUTE(LEFT(result!G194,FIND(" out",result!G194)-1),"Rating ","")+0,"")</f>
        <v>4.2</v>
      </c>
      <c r="X194">
        <f>IFERROR(LEFT(result!I194,FIND(" r",result!I194)-1)+0,"")</f>
        <v>5</v>
      </c>
      <c r="Y194" t="str">
        <f>SUBSTITUTE(RIGHT(result!C194,LEN(result!C194)-SEARCH("in",result!C194)-2),"Kecamatan ","")</f>
        <v>Borobudur</v>
      </c>
      <c r="Z194">
        <f>IFERROR(SUBSTITUTE(LEFT(result!F194,FIND(" /",result!F194)-1),"Price:$","")+0,"0")+0</f>
        <v>28</v>
      </c>
      <c r="AA194" s="3"/>
      <c r="AB194" s="7"/>
    </row>
    <row r="195" spans="1:28" x14ac:dyDescent="0.35">
      <c r="A195">
        <v>194</v>
      </c>
      <c r="B195" t="str">
        <f>LEFT(result!B195,FIND(" - ",result!B195)-1)</f>
        <v>2BR Peaceful Homestay</v>
      </c>
      <c r="C195" t="str">
        <f>LEFT(result!C195,FIND("in",result!C195)-1)</f>
        <v xml:space="preserve">Entire house </v>
      </c>
      <c r="D195">
        <f t="shared" ref="D195:Q258" si="16">IF(IFERROR(FIND(D$1,$C195)&gt;0,"0")=TRUE,"1","0")+0</f>
        <v>1</v>
      </c>
      <c r="E195">
        <f t="shared" si="16"/>
        <v>0</v>
      </c>
      <c r="F195">
        <f t="shared" si="16"/>
        <v>0</v>
      </c>
      <c r="G195">
        <f t="shared" si="16"/>
        <v>0</v>
      </c>
      <c r="H195">
        <f t="shared" si="16"/>
        <v>0</v>
      </c>
      <c r="I195">
        <f t="shared" si="16"/>
        <v>1</v>
      </c>
      <c r="J195">
        <f t="shared" si="16"/>
        <v>0</v>
      </c>
      <c r="K195">
        <f t="shared" si="16"/>
        <v>0</v>
      </c>
      <c r="L195">
        <f t="shared" si="16"/>
        <v>0</v>
      </c>
      <c r="M195">
        <f t="shared" si="16"/>
        <v>0</v>
      </c>
      <c r="N195">
        <f t="shared" si="16"/>
        <v>0</v>
      </c>
      <c r="O195">
        <f t="shared" si="16"/>
        <v>0</v>
      </c>
      <c r="P195">
        <f t="shared" si="16"/>
        <v>0</v>
      </c>
      <c r="Q195">
        <f t="shared" si="16"/>
        <v>0</v>
      </c>
      <c r="R195">
        <f>LEFT(result!D195,FIND(" ",result!D195))+0</f>
        <v>6</v>
      </c>
      <c r="S195">
        <f>IF(IFERROR(FIND(S$1,result!E195)&gt;0,"0")=TRUE,"1","0")+0</f>
        <v>1</v>
      </c>
      <c r="T195">
        <f>IF(IFERROR(FIND(T$1,result!E195)&gt;0,"0")=TRUE,"1","0")+0</f>
        <v>0</v>
      </c>
      <c r="U195">
        <f>IF(IFERROR(FIND(U$1,result!E195)&gt;0,"0")=TRUE,"1","0")+0</f>
        <v>1</v>
      </c>
      <c r="V195">
        <f>IF(IFERROR(FIND(V$1,result!E195)&gt;0,"0")=TRUE,"1","0")+0</f>
        <v>0</v>
      </c>
      <c r="W195" t="str">
        <f>IFERROR(SUBSTITUTE(LEFT(result!G195,FIND(" out",result!G195)-1),"Rating ","")+0,"")</f>
        <v/>
      </c>
      <c r="X195" t="str">
        <f>IFERROR(LEFT(result!I195,FIND(" r",result!I195)-1)+0,"")</f>
        <v/>
      </c>
      <c r="Y195" t="str">
        <f>SUBSTITUTE(RIGHT(result!C195,LEN(result!C195)-SEARCH("in",result!C195)-2),"Kecamatan ","")</f>
        <v>Ngemplak</v>
      </c>
      <c r="Z195">
        <f>IFERROR(SUBSTITUTE(LEFT(result!F195,FIND(" /",result!F195)-1),"Price:$","")+0,"0")+0</f>
        <v>60</v>
      </c>
      <c r="AA195" s="3"/>
      <c r="AB195" s="7"/>
    </row>
    <row r="196" spans="1:28" x14ac:dyDescent="0.35">
      <c r="A196">
        <v>195</v>
      </c>
      <c r="B196" t="str">
        <f>LEFT(result!B196,FIND(" - ",result!B196)-1)</f>
        <v>Hommy and Modern</v>
      </c>
      <c r="C196" t="str">
        <f>LEFT(result!C196,FIND("in",result!C196)-1)</f>
        <v xml:space="preserve">Entire house </v>
      </c>
      <c r="D196">
        <f t="shared" si="16"/>
        <v>1</v>
      </c>
      <c r="E196">
        <f t="shared" si="16"/>
        <v>0</v>
      </c>
      <c r="F196">
        <f t="shared" si="16"/>
        <v>0</v>
      </c>
      <c r="G196">
        <f t="shared" si="16"/>
        <v>0</v>
      </c>
      <c r="H196">
        <f t="shared" si="16"/>
        <v>0</v>
      </c>
      <c r="I196">
        <f t="shared" si="16"/>
        <v>1</v>
      </c>
      <c r="J196">
        <f t="shared" si="16"/>
        <v>0</v>
      </c>
      <c r="K196">
        <f t="shared" si="16"/>
        <v>0</v>
      </c>
      <c r="L196">
        <f t="shared" si="16"/>
        <v>0</v>
      </c>
      <c r="M196">
        <f t="shared" si="16"/>
        <v>0</v>
      </c>
      <c r="N196">
        <f t="shared" si="16"/>
        <v>0</v>
      </c>
      <c r="O196">
        <f t="shared" si="16"/>
        <v>0</v>
      </c>
      <c r="P196">
        <f t="shared" si="16"/>
        <v>0</v>
      </c>
      <c r="Q196">
        <f t="shared" si="16"/>
        <v>0</v>
      </c>
      <c r="R196">
        <f>LEFT(result!D196,FIND(" ",result!D196))+0</f>
        <v>6</v>
      </c>
      <c r="S196">
        <f>IF(IFERROR(FIND(S$1,result!E196)&gt;0,"0")=TRUE,"1","0")+0</f>
        <v>1</v>
      </c>
      <c r="T196">
        <f>IF(IFERROR(FIND(T$1,result!E196)&gt;0,"0")=TRUE,"1","0")+0</f>
        <v>1</v>
      </c>
      <c r="U196">
        <f>IF(IFERROR(FIND(U$1,result!E196)&gt;0,"0")=TRUE,"1","0")+0</f>
        <v>1</v>
      </c>
      <c r="V196">
        <f>IF(IFERROR(FIND(V$1,result!E196)&gt;0,"0")=TRUE,"1","0")+0</f>
        <v>1</v>
      </c>
      <c r="W196" t="str">
        <f>IFERROR(SUBSTITUTE(LEFT(result!G196,FIND(" out",result!G196)-1),"Rating ","")+0,"")</f>
        <v/>
      </c>
      <c r="X196" t="str">
        <f>IFERROR(LEFT(result!I196,FIND(" r",result!I196)-1)+0,"")</f>
        <v/>
      </c>
      <c r="Y196" t="str">
        <f>SUBSTITUTE(RIGHT(result!C196,LEN(result!C196)-SEARCH("in",result!C196)-2),"Kecamatan ","")</f>
        <v>Mantrijeron</v>
      </c>
      <c r="Z196">
        <f>IFERROR(SUBSTITUTE(LEFT(result!F196,FIND(" /",result!F196)-1),"Price:$","")+0,"0")+0</f>
        <v>238</v>
      </c>
      <c r="AA196" s="3"/>
      <c r="AB196" s="7"/>
    </row>
    <row r="197" spans="1:28" x14ac:dyDescent="0.35">
      <c r="A197">
        <v>196</v>
      </c>
      <c r="B197" t="str">
        <f>LEFT(result!B197,FIND(" - ",result!B197)-1)</f>
        <v>House Of Sendang adi By Symphony</v>
      </c>
      <c r="C197" t="str">
        <f>LEFT(result!C197,FIND("in",result!C197)-1)</f>
        <v xml:space="preserve">Entire house </v>
      </c>
      <c r="D197">
        <f t="shared" si="16"/>
        <v>1</v>
      </c>
      <c r="E197">
        <f t="shared" si="16"/>
        <v>0</v>
      </c>
      <c r="F197">
        <f t="shared" si="16"/>
        <v>0</v>
      </c>
      <c r="G197">
        <f t="shared" si="16"/>
        <v>0</v>
      </c>
      <c r="H197">
        <f t="shared" si="16"/>
        <v>0</v>
      </c>
      <c r="I197">
        <f t="shared" si="16"/>
        <v>1</v>
      </c>
      <c r="J197">
        <f t="shared" si="16"/>
        <v>0</v>
      </c>
      <c r="K197">
        <f t="shared" si="16"/>
        <v>0</v>
      </c>
      <c r="L197">
        <f t="shared" si="16"/>
        <v>0</v>
      </c>
      <c r="M197">
        <f t="shared" si="16"/>
        <v>0</v>
      </c>
      <c r="N197">
        <f t="shared" si="16"/>
        <v>0</v>
      </c>
      <c r="O197">
        <f t="shared" si="16"/>
        <v>0</v>
      </c>
      <c r="P197">
        <f t="shared" si="16"/>
        <v>0</v>
      </c>
      <c r="Q197">
        <f t="shared" si="16"/>
        <v>0</v>
      </c>
      <c r="R197">
        <f>LEFT(result!D197,FIND(" ",result!D197))+0</f>
        <v>8</v>
      </c>
      <c r="S197">
        <f>IF(IFERROR(FIND(S$1,result!E197)&gt;0,"0")=TRUE,"1","0")+0</f>
        <v>1</v>
      </c>
      <c r="T197">
        <f>IF(IFERROR(FIND(T$1,result!E197)&gt;0,"0")=TRUE,"1","0")+0</f>
        <v>0</v>
      </c>
      <c r="U197">
        <f>IF(IFERROR(FIND(U$1,result!E197)&gt;0,"0")=TRUE,"1","0")+0</f>
        <v>1</v>
      </c>
      <c r="V197">
        <f>IF(IFERROR(FIND(V$1,result!E197)&gt;0,"0")=TRUE,"1","0")+0</f>
        <v>0</v>
      </c>
      <c r="W197" t="str">
        <f>IFERROR(SUBSTITUTE(LEFT(result!G197,FIND(" out",result!G197)-1),"Rating ","")+0,"")</f>
        <v/>
      </c>
      <c r="X197" t="str">
        <f>IFERROR(LEFT(result!I197,FIND(" r",result!I197)-1)+0,"")</f>
        <v/>
      </c>
      <c r="Y197" t="str">
        <f>SUBSTITUTE(RIGHT(result!C197,LEN(result!C197)-SEARCH("in",result!C197)-2),"Kecamatan ","")</f>
        <v>Mlati</v>
      </c>
      <c r="Z197">
        <f>IFERROR(SUBSTITUTE(LEFT(result!F197,FIND(" /",result!F197)-1),"Price:$","")+0,"0")+0</f>
        <v>71</v>
      </c>
      <c r="AA197" s="3"/>
      <c r="AB197" s="7"/>
    </row>
    <row r="198" spans="1:28" x14ac:dyDescent="0.35">
      <c r="A198">
        <v>197</v>
      </c>
      <c r="B198" t="str">
        <f>LEFT(result!B198,FIND(" - ",result!B198)-1)</f>
        <v>Homestay Jogja Dua new guest house in town centre</v>
      </c>
      <c r="C198" t="str">
        <f>LEFT(result!C198,FIND("in",result!C198)-1)</f>
        <v xml:space="preserve">Entire house </v>
      </c>
      <c r="D198">
        <f t="shared" si="16"/>
        <v>1</v>
      </c>
      <c r="E198">
        <f t="shared" si="16"/>
        <v>0</v>
      </c>
      <c r="F198">
        <f t="shared" si="16"/>
        <v>0</v>
      </c>
      <c r="G198">
        <f t="shared" si="16"/>
        <v>0</v>
      </c>
      <c r="H198">
        <f t="shared" si="16"/>
        <v>0</v>
      </c>
      <c r="I198">
        <f t="shared" si="16"/>
        <v>1</v>
      </c>
      <c r="J198">
        <f t="shared" si="16"/>
        <v>0</v>
      </c>
      <c r="K198">
        <f t="shared" si="16"/>
        <v>0</v>
      </c>
      <c r="L198">
        <f t="shared" si="16"/>
        <v>0</v>
      </c>
      <c r="M198">
        <f t="shared" si="16"/>
        <v>0</v>
      </c>
      <c r="N198">
        <f t="shared" si="16"/>
        <v>0</v>
      </c>
      <c r="O198">
        <f t="shared" si="16"/>
        <v>0</v>
      </c>
      <c r="P198">
        <f t="shared" si="16"/>
        <v>0</v>
      </c>
      <c r="Q198">
        <f t="shared" si="16"/>
        <v>0</v>
      </c>
      <c r="R198">
        <f>LEFT(result!D198,FIND(" ",result!D198))+0</f>
        <v>7</v>
      </c>
      <c r="S198">
        <f>IF(IFERROR(FIND(S$1,result!E198)&gt;0,"0")=TRUE,"1","0")+0</f>
        <v>1</v>
      </c>
      <c r="T198">
        <f>IF(IFERROR(FIND(T$1,result!E198)&gt;0,"0")=TRUE,"1","0")+0</f>
        <v>1</v>
      </c>
      <c r="U198">
        <f>IF(IFERROR(FIND(U$1,result!E198)&gt;0,"0")=TRUE,"1","0")+0</f>
        <v>1</v>
      </c>
      <c r="V198">
        <f>IF(IFERROR(FIND(V$1,result!E198)&gt;0,"0")=TRUE,"1","0")+0</f>
        <v>0</v>
      </c>
      <c r="W198" t="str">
        <f>IFERROR(SUBSTITUTE(LEFT(result!G198,FIND(" out",result!G198)-1),"Rating ","")+0,"")</f>
        <v/>
      </c>
      <c r="X198" t="str">
        <f>IFERROR(LEFT(result!I198,FIND(" r",result!I198)-1)+0,"")</f>
        <v/>
      </c>
      <c r="Y198" t="str">
        <f>SUBSTITUTE(RIGHT(result!C198,LEN(result!C198)-SEARCH("in",result!C198)-2),"Kecamatan ","")</f>
        <v>Depok</v>
      </c>
      <c r="Z198">
        <f>IFERROR(SUBSTITUTE(LEFT(result!F198,FIND(" /",result!F198)-1),"Price:$","")+0,"0")+0</f>
        <v>71</v>
      </c>
      <c r="AA198" s="3"/>
      <c r="AB198" s="7"/>
    </row>
    <row r="199" spans="1:28" x14ac:dyDescent="0.35">
      <c r="A199">
        <v>198</v>
      </c>
      <c r="B199" t="str">
        <f>LEFT(result!B199,FIND(" - ",result!B199)-1)</f>
        <v>Singgah on Krisyan Home near Hartono Mall</v>
      </c>
      <c r="C199" t="str">
        <f>LEFT(result!C199,FIND("in",result!C199)-1)</f>
        <v xml:space="preserve">Entire house </v>
      </c>
      <c r="D199">
        <f t="shared" si="16"/>
        <v>1</v>
      </c>
      <c r="E199">
        <f t="shared" si="16"/>
        <v>0</v>
      </c>
      <c r="F199">
        <f t="shared" si="16"/>
        <v>0</v>
      </c>
      <c r="G199">
        <f t="shared" si="16"/>
        <v>0</v>
      </c>
      <c r="H199">
        <f t="shared" si="16"/>
        <v>0</v>
      </c>
      <c r="I199">
        <f t="shared" si="16"/>
        <v>1</v>
      </c>
      <c r="J199">
        <f t="shared" si="16"/>
        <v>0</v>
      </c>
      <c r="K199">
        <f t="shared" si="16"/>
        <v>0</v>
      </c>
      <c r="L199">
        <f t="shared" si="16"/>
        <v>0</v>
      </c>
      <c r="M199">
        <f t="shared" si="16"/>
        <v>0</v>
      </c>
      <c r="N199">
        <f t="shared" si="16"/>
        <v>0</v>
      </c>
      <c r="O199">
        <f t="shared" si="16"/>
        <v>0</v>
      </c>
      <c r="P199">
        <f t="shared" si="16"/>
        <v>0</v>
      </c>
      <c r="Q199">
        <f t="shared" si="16"/>
        <v>0</v>
      </c>
      <c r="R199">
        <f>LEFT(result!D199,FIND(" ",result!D199))+0</f>
        <v>8</v>
      </c>
      <c r="S199">
        <f>IF(IFERROR(FIND(S$1,result!E199)&gt;0,"0")=TRUE,"1","0")+0</f>
        <v>1</v>
      </c>
      <c r="T199">
        <f>IF(IFERROR(FIND(T$1,result!E199)&gt;0,"0")=TRUE,"1","0")+0</f>
        <v>1</v>
      </c>
      <c r="U199">
        <f>IF(IFERROR(FIND(U$1,result!E199)&gt;0,"0")=TRUE,"1","0")+0</f>
        <v>1</v>
      </c>
      <c r="V199">
        <f>IF(IFERROR(FIND(V$1,result!E199)&gt;0,"0")=TRUE,"1","0")+0</f>
        <v>0</v>
      </c>
      <c r="W199" t="str">
        <f>IFERROR(SUBSTITUTE(LEFT(result!G199,FIND(" out",result!G199)-1),"Rating ","")+0,"")</f>
        <v/>
      </c>
      <c r="X199" t="str">
        <f>IFERROR(LEFT(result!I199,FIND(" r",result!I199)-1)+0,"")</f>
        <v/>
      </c>
      <c r="Y199" t="str">
        <f>SUBSTITUTE(RIGHT(result!C199,LEN(result!C199)-SEARCH("in",result!C199)-2),"Kecamatan ","")</f>
        <v>Gondokusuman</v>
      </c>
      <c r="Z199">
        <f>IFERROR(SUBSTITUTE(LEFT(result!F199,FIND(" /",result!F199)-1),"Price:$","")+0,"0")+0</f>
        <v>83</v>
      </c>
      <c r="AA199" s="3"/>
      <c r="AB199" s="7"/>
    </row>
    <row r="200" spans="1:28" x14ac:dyDescent="0.35">
      <c r="A200">
        <v>199</v>
      </c>
      <c r="B200" t="str">
        <f>LEFT(result!B200,FIND(" - ",result!B200)-1)</f>
        <v>Samara Guest house</v>
      </c>
      <c r="C200" t="str">
        <f>LEFT(result!C200,FIND("in",result!C200)-1)</f>
        <v xml:space="preserve">Entire house </v>
      </c>
      <c r="D200">
        <f t="shared" si="16"/>
        <v>1</v>
      </c>
      <c r="E200">
        <f t="shared" si="16"/>
        <v>0</v>
      </c>
      <c r="F200">
        <f t="shared" si="16"/>
        <v>0</v>
      </c>
      <c r="G200">
        <f t="shared" si="16"/>
        <v>0</v>
      </c>
      <c r="H200">
        <f t="shared" si="16"/>
        <v>0</v>
      </c>
      <c r="I200">
        <f t="shared" si="16"/>
        <v>1</v>
      </c>
      <c r="J200">
        <f t="shared" si="16"/>
        <v>0</v>
      </c>
      <c r="K200">
        <f t="shared" si="16"/>
        <v>0</v>
      </c>
      <c r="L200">
        <f t="shared" si="16"/>
        <v>0</v>
      </c>
      <c r="M200">
        <f t="shared" si="16"/>
        <v>0</v>
      </c>
      <c r="N200">
        <f t="shared" si="16"/>
        <v>0</v>
      </c>
      <c r="O200">
        <f t="shared" si="16"/>
        <v>0</v>
      </c>
      <c r="P200">
        <f t="shared" si="16"/>
        <v>0</v>
      </c>
      <c r="Q200">
        <f t="shared" si="16"/>
        <v>0</v>
      </c>
      <c r="R200">
        <f>LEFT(result!D200,FIND(" ",result!D200))+0</f>
        <v>6</v>
      </c>
      <c r="S200">
        <f>IF(IFERROR(FIND(S$1,result!E200)&gt;0,"0")=TRUE,"1","0")+0</f>
        <v>1</v>
      </c>
      <c r="T200">
        <f>IF(IFERROR(FIND(T$1,result!E200)&gt;0,"0")=TRUE,"1","0")+0</f>
        <v>1</v>
      </c>
      <c r="U200">
        <f>IF(IFERROR(FIND(U$1,result!E200)&gt;0,"0")=TRUE,"1","0")+0</f>
        <v>1</v>
      </c>
      <c r="V200">
        <f>IF(IFERROR(FIND(V$1,result!E200)&gt;0,"0")=TRUE,"1","0")+0</f>
        <v>0</v>
      </c>
      <c r="W200" t="str">
        <f>IFERROR(SUBSTITUTE(LEFT(result!G200,FIND(" out",result!G200)-1),"Rating ","")+0,"")</f>
        <v/>
      </c>
      <c r="X200" t="str">
        <f>IFERROR(LEFT(result!I200,FIND(" r",result!I200)-1)+0,"")</f>
        <v/>
      </c>
      <c r="Y200" t="str">
        <f>SUBSTITUTE(RIGHT(result!C200,LEN(result!C200)-SEARCH("in",result!C200)-2),"Kecamatan ","")</f>
        <v>Sleman</v>
      </c>
      <c r="Z200">
        <f>IFERROR(SUBSTITUTE(LEFT(result!F200,FIND(" /",result!F200)-1),"Price:$","")+0,"0")+0</f>
        <v>66</v>
      </c>
      <c r="AA200" s="3"/>
      <c r="AB200" s="7"/>
    </row>
    <row r="201" spans="1:28" x14ac:dyDescent="0.35">
      <c r="A201">
        <v>200</v>
      </c>
      <c r="B201" t="str">
        <f>LEFT(result!B201,FIND(" - ",result!B201)-1)</f>
        <v>Omah Kemala Homestay Gunung Kidul Yogyakarta</v>
      </c>
      <c r="C201" t="str">
        <f>LEFT(result!C201,FIND("in",result!C201)-1)</f>
        <v xml:space="preserve">Entire apartment </v>
      </c>
      <c r="D201">
        <f t="shared" si="16"/>
        <v>1</v>
      </c>
      <c r="E201">
        <f t="shared" si="16"/>
        <v>0</v>
      </c>
      <c r="F201">
        <f t="shared" si="16"/>
        <v>0</v>
      </c>
      <c r="G201">
        <f t="shared" si="16"/>
        <v>0</v>
      </c>
      <c r="H201">
        <f t="shared" si="16"/>
        <v>0</v>
      </c>
      <c r="I201">
        <f t="shared" si="16"/>
        <v>0</v>
      </c>
      <c r="J201">
        <f t="shared" si="16"/>
        <v>0</v>
      </c>
      <c r="K201">
        <f t="shared" si="16"/>
        <v>0</v>
      </c>
      <c r="L201">
        <f t="shared" si="16"/>
        <v>0</v>
      </c>
      <c r="M201">
        <f t="shared" si="16"/>
        <v>0</v>
      </c>
      <c r="N201">
        <f t="shared" si="16"/>
        <v>1</v>
      </c>
      <c r="O201">
        <f t="shared" si="16"/>
        <v>0</v>
      </c>
      <c r="P201">
        <f t="shared" si="16"/>
        <v>0</v>
      </c>
      <c r="Q201">
        <f t="shared" si="16"/>
        <v>0</v>
      </c>
      <c r="R201">
        <f>LEFT(result!D201,FIND(" ",result!D201))+0</f>
        <v>8</v>
      </c>
      <c r="S201">
        <f>IF(IFERROR(FIND(S$1,result!E201)&gt;0,"0")=TRUE,"1","0")+0</f>
        <v>1</v>
      </c>
      <c r="T201">
        <f>IF(IFERROR(FIND(T$1,result!E201)&gt;0,"0")=TRUE,"1","0")+0</f>
        <v>0</v>
      </c>
      <c r="U201">
        <f>IF(IFERROR(FIND(U$1,result!E201)&gt;0,"0")=TRUE,"1","0")+0</f>
        <v>1</v>
      </c>
      <c r="V201">
        <f>IF(IFERROR(FIND(V$1,result!E201)&gt;0,"0")=TRUE,"1","0")+0</f>
        <v>0</v>
      </c>
      <c r="W201">
        <f>IFERROR(SUBSTITUTE(LEFT(result!G201,FIND(" out",result!G201)-1),"Rating ","")+0,"")</f>
        <v>4.5</v>
      </c>
      <c r="X201">
        <f>IFERROR(LEFT(result!I201,FIND(" r",result!I201)-1)+0,"")</f>
        <v>4</v>
      </c>
      <c r="Y201" t="str">
        <f>SUBSTITUTE(RIGHT(result!C201,LEN(result!C201)-SEARCH("in",result!C201)-2),"Kecamatan ","")</f>
        <v>Karangmojo</v>
      </c>
      <c r="Z201">
        <f>IFERROR(SUBSTITUTE(LEFT(result!F201,FIND(" /",result!F201)-1),"Price:$","")+0,"0")+0</f>
        <v>67</v>
      </c>
      <c r="AA201" s="3"/>
      <c r="AB201" s="7"/>
    </row>
    <row r="202" spans="1:28" x14ac:dyDescent="0.35">
      <c r="A202">
        <v>201</v>
      </c>
      <c r="B202" t="str">
        <f>LEFT(result!B202,FIND(" - ",result!B202)-1)</f>
        <v>Rumah 5 Kamar Full AC  Utara Kampus UGM</v>
      </c>
      <c r="C202" t="str">
        <f>LEFT(result!C202,FIND("in",result!C202)-1)</f>
        <v xml:space="preserve">Entire house </v>
      </c>
      <c r="D202">
        <f t="shared" si="16"/>
        <v>1</v>
      </c>
      <c r="E202">
        <f t="shared" si="16"/>
        <v>0</v>
      </c>
      <c r="F202">
        <f t="shared" si="16"/>
        <v>0</v>
      </c>
      <c r="G202">
        <f t="shared" si="16"/>
        <v>0</v>
      </c>
      <c r="H202">
        <f t="shared" si="16"/>
        <v>0</v>
      </c>
      <c r="I202">
        <f t="shared" si="16"/>
        <v>1</v>
      </c>
      <c r="J202">
        <f t="shared" si="16"/>
        <v>0</v>
      </c>
      <c r="K202">
        <f t="shared" si="16"/>
        <v>0</v>
      </c>
      <c r="L202">
        <f t="shared" si="16"/>
        <v>0</v>
      </c>
      <c r="M202">
        <f t="shared" si="16"/>
        <v>0</v>
      </c>
      <c r="N202">
        <f t="shared" si="16"/>
        <v>0</v>
      </c>
      <c r="O202">
        <f t="shared" si="16"/>
        <v>0</v>
      </c>
      <c r="P202">
        <f t="shared" si="16"/>
        <v>0</v>
      </c>
      <c r="Q202">
        <f t="shared" si="16"/>
        <v>0</v>
      </c>
      <c r="R202">
        <f>LEFT(result!D202,FIND(" ",result!D202))+0</f>
        <v>10</v>
      </c>
      <c r="S202">
        <f>IF(IFERROR(FIND(S$1,result!E202)&gt;0,"0")=TRUE,"1","0")+0</f>
        <v>1</v>
      </c>
      <c r="T202">
        <f>IF(IFERROR(FIND(T$1,result!E202)&gt;0,"0")=TRUE,"1","0")+0</f>
        <v>1</v>
      </c>
      <c r="U202">
        <f>IF(IFERROR(FIND(U$1,result!E202)&gt;0,"0")=TRUE,"1","0")+0</f>
        <v>1</v>
      </c>
      <c r="V202">
        <f>IF(IFERROR(FIND(V$1,result!E202)&gt;0,"0")=TRUE,"1","0")+0</f>
        <v>0</v>
      </c>
      <c r="W202" t="str">
        <f>IFERROR(SUBSTITUTE(LEFT(result!G202,FIND(" out",result!G202)-1),"Rating ","")+0,"")</f>
        <v/>
      </c>
      <c r="X202" t="str">
        <f>IFERROR(LEFT(result!I202,FIND(" r",result!I202)-1)+0,"")</f>
        <v/>
      </c>
      <c r="Y202" t="str">
        <f>SUBSTITUTE(RIGHT(result!C202,LEN(result!C202)-SEARCH("in",result!C202)-2),"Kecamatan ","")</f>
        <v>Ngaglik</v>
      </c>
      <c r="Z202">
        <f>IFERROR(SUBSTITUTE(LEFT(result!F202,FIND(" /",result!F202)-1),"Price:$","")+0,"0")+0</f>
        <v>133</v>
      </c>
      <c r="AA202" s="3"/>
      <c r="AB202" s="7"/>
    </row>
    <row r="203" spans="1:28" x14ac:dyDescent="0.35">
      <c r="A203">
        <v>202</v>
      </c>
      <c r="B203" t="str">
        <f>LEFT(result!B203,FIND(" - ",result!B203)-1)</f>
        <v>Samara Guest house</v>
      </c>
      <c r="C203" t="str">
        <f>LEFT(result!C203,FIND("in",result!C203)-1)</f>
        <v xml:space="preserve">Entire house </v>
      </c>
      <c r="D203">
        <f t="shared" si="16"/>
        <v>1</v>
      </c>
      <c r="E203">
        <f t="shared" si="16"/>
        <v>0</v>
      </c>
      <c r="F203">
        <f t="shared" si="16"/>
        <v>0</v>
      </c>
      <c r="G203">
        <f t="shared" si="16"/>
        <v>0</v>
      </c>
      <c r="H203">
        <f t="shared" si="16"/>
        <v>0</v>
      </c>
      <c r="I203">
        <f t="shared" si="16"/>
        <v>1</v>
      </c>
      <c r="J203">
        <f t="shared" si="16"/>
        <v>0</v>
      </c>
      <c r="K203">
        <f t="shared" si="16"/>
        <v>0</v>
      </c>
      <c r="L203">
        <f t="shared" si="16"/>
        <v>0</v>
      </c>
      <c r="M203">
        <f t="shared" si="16"/>
        <v>0</v>
      </c>
      <c r="N203">
        <f t="shared" si="16"/>
        <v>0</v>
      </c>
      <c r="O203">
        <f t="shared" si="16"/>
        <v>0</v>
      </c>
      <c r="P203">
        <f t="shared" si="16"/>
        <v>0</v>
      </c>
      <c r="Q203">
        <f t="shared" si="16"/>
        <v>0</v>
      </c>
      <c r="R203">
        <f>LEFT(result!D203,FIND(" ",result!D203))+0</f>
        <v>6</v>
      </c>
      <c r="S203">
        <f>IF(IFERROR(FIND(S$1,result!E203)&gt;0,"0")=TRUE,"1","0")+0</f>
        <v>1</v>
      </c>
      <c r="T203">
        <f>IF(IFERROR(FIND(T$1,result!E203)&gt;0,"0")=TRUE,"1","0")+0</f>
        <v>1</v>
      </c>
      <c r="U203">
        <f>IF(IFERROR(FIND(U$1,result!E203)&gt;0,"0")=TRUE,"1","0")+0</f>
        <v>1</v>
      </c>
      <c r="V203">
        <f>IF(IFERROR(FIND(V$1,result!E203)&gt;0,"0")=TRUE,"1","0")+0</f>
        <v>0</v>
      </c>
      <c r="W203" t="str">
        <f>IFERROR(SUBSTITUTE(LEFT(result!G203,FIND(" out",result!G203)-1),"Rating ","")+0,"")</f>
        <v/>
      </c>
      <c r="X203" t="str">
        <f>IFERROR(LEFT(result!I203,FIND(" r",result!I203)-1)+0,"")</f>
        <v/>
      </c>
      <c r="Y203" t="str">
        <f>SUBSTITUTE(RIGHT(result!C203,LEN(result!C203)-SEARCH("in",result!C203)-2),"Kecamatan ","")</f>
        <v>Sleman</v>
      </c>
      <c r="Z203">
        <f>IFERROR(SUBSTITUTE(LEFT(result!F203,FIND(" /",result!F203)-1),"Price:$","")+0,"0")+0</f>
        <v>76</v>
      </c>
      <c r="AA203" s="3"/>
      <c r="AB203" s="7"/>
    </row>
    <row r="204" spans="1:28" x14ac:dyDescent="0.35">
      <c r="A204">
        <v>203</v>
      </c>
      <c r="B204" t="str">
        <f>LEFT(result!B204,FIND(" - ",result!B204)-1)</f>
        <v>Graha Satu Homestay Yogyakarta Murah Aman Nyaman</v>
      </c>
      <c r="C204" t="str">
        <f>LEFT(result!C204,FIND("in",result!C204)-1)</f>
        <v xml:space="preserve">Entire house </v>
      </c>
      <c r="D204">
        <f t="shared" si="16"/>
        <v>1</v>
      </c>
      <c r="E204">
        <f t="shared" si="16"/>
        <v>0</v>
      </c>
      <c r="F204">
        <f t="shared" si="16"/>
        <v>0</v>
      </c>
      <c r="G204">
        <f t="shared" si="16"/>
        <v>0</v>
      </c>
      <c r="H204">
        <f t="shared" si="16"/>
        <v>0</v>
      </c>
      <c r="I204">
        <f t="shared" si="16"/>
        <v>1</v>
      </c>
      <c r="J204">
        <f t="shared" si="16"/>
        <v>0</v>
      </c>
      <c r="K204">
        <f t="shared" si="16"/>
        <v>0</v>
      </c>
      <c r="L204">
        <f t="shared" si="16"/>
        <v>0</v>
      </c>
      <c r="M204">
        <f t="shared" si="16"/>
        <v>0</v>
      </c>
      <c r="N204">
        <f t="shared" si="16"/>
        <v>0</v>
      </c>
      <c r="O204">
        <f t="shared" si="16"/>
        <v>0</v>
      </c>
      <c r="P204">
        <f t="shared" si="16"/>
        <v>0</v>
      </c>
      <c r="Q204">
        <f t="shared" si="16"/>
        <v>0</v>
      </c>
      <c r="R204">
        <f>LEFT(result!D204,FIND(" ",result!D204))+0</f>
        <v>15</v>
      </c>
      <c r="S204">
        <f>IF(IFERROR(FIND(S$1,result!E204)&gt;0,"0")=TRUE,"1","0")+0</f>
        <v>1</v>
      </c>
      <c r="T204">
        <f>IF(IFERROR(FIND(T$1,result!E204)&gt;0,"0")=TRUE,"1","0")+0</f>
        <v>1</v>
      </c>
      <c r="U204">
        <f>IF(IFERROR(FIND(U$1,result!E204)&gt;0,"0")=TRUE,"1","0")+0</f>
        <v>1</v>
      </c>
      <c r="V204">
        <f>IF(IFERROR(FIND(V$1,result!E204)&gt;0,"0")=TRUE,"1","0")+0</f>
        <v>0</v>
      </c>
      <c r="W204" t="str">
        <f>IFERROR(SUBSTITUTE(LEFT(result!G204,FIND(" out",result!G204)-1),"Rating ","")+0,"")</f>
        <v/>
      </c>
      <c r="X204" t="str">
        <f>IFERROR(LEFT(result!I204,FIND(" r",result!I204)-1)+0,"")</f>
        <v/>
      </c>
      <c r="Y204" t="str">
        <f>SUBSTITUTE(RIGHT(result!C204,LEN(result!C204)-SEARCH("in",result!C204)-2),"Kecamatan ","")</f>
        <v>Depok</v>
      </c>
      <c r="Z204">
        <f>IFERROR(SUBSTITUTE(LEFT(result!F204,FIND(" /",result!F204)-1),"Price:$","")+0,"0")+0</f>
        <v>81</v>
      </c>
      <c r="AA204" s="3"/>
      <c r="AB204" s="7"/>
    </row>
    <row r="205" spans="1:28" x14ac:dyDescent="0.35">
      <c r="A205">
        <v>204</v>
      </c>
      <c r="B205" t="str">
        <f>LEFT(result!B205,FIND(" - ",result!B205)-1)</f>
        <v>Grand Permata Residence Homestay</v>
      </c>
      <c r="C205" t="str">
        <f>LEFT(result!C205,FIND("in",result!C205)-1)</f>
        <v xml:space="preserve">Entire villa </v>
      </c>
      <c r="D205">
        <f t="shared" si="16"/>
        <v>1</v>
      </c>
      <c r="E205">
        <f t="shared" si="16"/>
        <v>0</v>
      </c>
      <c r="F205">
        <f t="shared" si="16"/>
        <v>0</v>
      </c>
      <c r="G205">
        <f t="shared" si="16"/>
        <v>0</v>
      </c>
      <c r="H205">
        <f t="shared" si="16"/>
        <v>0</v>
      </c>
      <c r="I205">
        <f t="shared" si="16"/>
        <v>0</v>
      </c>
      <c r="J205">
        <f t="shared" si="16"/>
        <v>0</v>
      </c>
      <c r="K205">
        <f t="shared" si="16"/>
        <v>1</v>
      </c>
      <c r="L205">
        <f t="shared" si="16"/>
        <v>0</v>
      </c>
      <c r="M205">
        <f t="shared" ref="F205:Q220" si="17">IF(IFERROR(FIND(M$1,$C205)&gt;0,"0")=TRUE,"1","0")+0</f>
        <v>0</v>
      </c>
      <c r="N205">
        <f t="shared" si="17"/>
        <v>0</v>
      </c>
      <c r="O205">
        <f t="shared" si="17"/>
        <v>0</v>
      </c>
      <c r="P205">
        <f t="shared" si="17"/>
        <v>0</v>
      </c>
      <c r="Q205">
        <f t="shared" si="17"/>
        <v>0</v>
      </c>
      <c r="R205">
        <f>LEFT(result!D205,FIND(" ",result!D205))+0</f>
        <v>12</v>
      </c>
      <c r="S205">
        <f>IF(IFERROR(FIND(S$1,result!E205)&gt;0,"0")=TRUE,"1","0")+0</f>
        <v>1</v>
      </c>
      <c r="T205">
        <f>IF(IFERROR(FIND(T$1,result!E205)&gt;0,"0")=TRUE,"1","0")+0</f>
        <v>1</v>
      </c>
      <c r="U205">
        <f>IF(IFERROR(FIND(U$1,result!E205)&gt;0,"0")=TRUE,"1","0")+0</f>
        <v>1</v>
      </c>
      <c r="V205">
        <f>IF(IFERROR(FIND(V$1,result!E205)&gt;0,"0")=TRUE,"1","0")+0</f>
        <v>0</v>
      </c>
      <c r="W205" t="str">
        <f>IFERROR(SUBSTITUTE(LEFT(result!G205,FIND(" out",result!G205)-1),"Rating ","")+0,"")</f>
        <v/>
      </c>
      <c r="X205" t="str">
        <f>IFERROR(LEFT(result!I205,FIND(" r",result!I205)-1)+0,"")</f>
        <v/>
      </c>
      <c r="Y205" t="str">
        <f>SUBSTITUTE(RIGHT(result!C205,LEN(result!C205)-SEARCH("in",result!C205)-2),"Kecamatan ","")</f>
        <v>Sewon</v>
      </c>
      <c r="Z205">
        <f>IFERROR(SUBSTITUTE(LEFT(result!F205,FIND(" /",result!F205)-1),"Price:$","")+0,"0")+0</f>
        <v>121</v>
      </c>
      <c r="AA205" s="3"/>
      <c r="AB205" s="7"/>
    </row>
    <row r="206" spans="1:28" x14ac:dyDescent="0.35">
      <c r="A206">
        <v>205</v>
      </c>
      <c r="B206" t="str">
        <f>LEFT(result!B206,FIND(" - ",result!B206)-1)</f>
        <v>Jolan jalan homestay Borobudur home</v>
      </c>
      <c r="C206" t="str">
        <f>LEFT(result!C206,FIND("in",result!C206)-1)</f>
        <v xml:space="preserve">Entire house </v>
      </c>
      <c r="D206">
        <f t="shared" si="16"/>
        <v>1</v>
      </c>
      <c r="E206">
        <f t="shared" si="16"/>
        <v>0</v>
      </c>
      <c r="F206">
        <f t="shared" si="17"/>
        <v>0</v>
      </c>
      <c r="G206">
        <f t="shared" si="17"/>
        <v>0</v>
      </c>
      <c r="H206">
        <f t="shared" si="17"/>
        <v>0</v>
      </c>
      <c r="I206">
        <f t="shared" si="17"/>
        <v>1</v>
      </c>
      <c r="J206">
        <f t="shared" si="17"/>
        <v>0</v>
      </c>
      <c r="K206">
        <f t="shared" si="17"/>
        <v>0</v>
      </c>
      <c r="L206">
        <f t="shared" si="17"/>
        <v>0</v>
      </c>
      <c r="M206">
        <f t="shared" si="17"/>
        <v>0</v>
      </c>
      <c r="N206">
        <f t="shared" si="17"/>
        <v>0</v>
      </c>
      <c r="O206">
        <f t="shared" si="17"/>
        <v>0</v>
      </c>
      <c r="P206">
        <f t="shared" si="17"/>
        <v>0</v>
      </c>
      <c r="Q206">
        <f t="shared" si="17"/>
        <v>0</v>
      </c>
      <c r="R206">
        <f>LEFT(result!D206,FIND(" ",result!D206))+0</f>
        <v>12</v>
      </c>
      <c r="S206">
        <f>IF(IFERROR(FIND(S$1,result!E206)&gt;0,"0")=TRUE,"1","0")+0</f>
        <v>0</v>
      </c>
      <c r="T206">
        <f>IF(IFERROR(FIND(T$1,result!E206)&gt;0,"0")=TRUE,"1","0")+0</f>
        <v>1</v>
      </c>
      <c r="U206">
        <f>IF(IFERROR(FIND(U$1,result!E206)&gt;0,"0")=TRUE,"1","0")+0</f>
        <v>1</v>
      </c>
      <c r="V206">
        <f>IF(IFERROR(FIND(V$1,result!E206)&gt;0,"0")=TRUE,"1","0")+0</f>
        <v>0</v>
      </c>
      <c r="W206">
        <f>IFERROR(SUBSTITUTE(LEFT(result!G206,FIND(" out",result!G206)-1),"Rating ","")+0,"")</f>
        <v>4.0999999999999996</v>
      </c>
      <c r="X206">
        <f>IFERROR(LEFT(result!I206,FIND(" r",result!I206)-1)+0,"")</f>
        <v>21</v>
      </c>
      <c r="Y206" t="str">
        <f>SUBSTITUTE(RIGHT(result!C206,LEN(result!C206)-SEARCH("in",result!C206)-2),"Kecamatan ","")</f>
        <v>Borobudur</v>
      </c>
      <c r="Z206">
        <f>IFERROR(SUBSTITUTE(LEFT(result!F206,FIND(" /",result!F206)-1),"Price:$","")+0,"0")+0</f>
        <v>86</v>
      </c>
      <c r="AA206" s="3"/>
      <c r="AB206" s="7"/>
    </row>
    <row r="207" spans="1:28" x14ac:dyDescent="0.35">
      <c r="A207">
        <v>206</v>
      </c>
      <c r="B207" t="str">
        <f>LEFT(result!B207,FIND(" - ",result!B207)-1)</f>
        <v>Kampung Ayem Cottage, the Peaceful of Cottage</v>
      </c>
      <c r="C207" t="str">
        <f>LEFT(result!C207,FIND("in",result!C207)-1)</f>
        <v xml:space="preserve">Entire cottage </v>
      </c>
      <c r="D207">
        <f t="shared" si="16"/>
        <v>1</v>
      </c>
      <c r="E207">
        <f t="shared" si="16"/>
        <v>0</v>
      </c>
      <c r="F207">
        <f t="shared" si="17"/>
        <v>0</v>
      </c>
      <c r="G207">
        <f t="shared" si="17"/>
        <v>0</v>
      </c>
      <c r="H207">
        <f t="shared" si="17"/>
        <v>0</v>
      </c>
      <c r="I207">
        <f t="shared" si="17"/>
        <v>0</v>
      </c>
      <c r="J207">
        <f t="shared" si="17"/>
        <v>0</v>
      </c>
      <c r="K207">
        <f t="shared" si="17"/>
        <v>0</v>
      </c>
      <c r="L207">
        <f t="shared" si="17"/>
        <v>0</v>
      </c>
      <c r="M207">
        <f t="shared" si="17"/>
        <v>0</v>
      </c>
      <c r="N207">
        <f t="shared" si="17"/>
        <v>0</v>
      </c>
      <c r="O207">
        <f t="shared" si="17"/>
        <v>0</v>
      </c>
      <c r="P207">
        <f t="shared" si="17"/>
        <v>0</v>
      </c>
      <c r="Q207">
        <f t="shared" si="17"/>
        <v>1</v>
      </c>
      <c r="R207">
        <f>LEFT(result!D207,FIND(" ",result!D207))+0</f>
        <v>7</v>
      </c>
      <c r="S207">
        <f>IF(IFERROR(FIND(S$1,result!E207)&gt;0,"0")=TRUE,"1","0")+0</f>
        <v>0</v>
      </c>
      <c r="T207">
        <f>IF(IFERROR(FIND(T$1,result!E207)&gt;0,"0")=TRUE,"1","0")+0</f>
        <v>1</v>
      </c>
      <c r="U207">
        <f>IF(IFERROR(FIND(U$1,result!E207)&gt;0,"0")=TRUE,"1","0")+0</f>
        <v>1</v>
      </c>
      <c r="V207">
        <f>IF(IFERROR(FIND(V$1,result!E207)&gt;0,"0")=TRUE,"1","0")+0</f>
        <v>1</v>
      </c>
      <c r="W207">
        <f>IFERROR(SUBSTITUTE(LEFT(result!G207,FIND(" out",result!G207)-1),"Rating ","")+0,"")</f>
        <v>5</v>
      </c>
      <c r="X207">
        <f>IFERROR(LEFT(result!I207,FIND(" r",result!I207)-1)+0,"")</f>
        <v>3</v>
      </c>
      <c r="Y207" t="str">
        <f>SUBSTITUTE(RIGHT(result!C207,LEN(result!C207)-SEARCH("in",result!C207)-2),"Kecamatan ","")</f>
        <v>Kabupaten Sleman</v>
      </c>
      <c r="Z207">
        <f>IFERROR(SUBSTITUTE(LEFT(result!F207,FIND(" /",result!F207)-1),"Price:$","")+0,"0")+0</f>
        <v>57</v>
      </c>
      <c r="AA207" s="3"/>
      <c r="AB207" s="7"/>
    </row>
    <row r="208" spans="1:28" x14ac:dyDescent="0.35">
      <c r="A208">
        <v>207</v>
      </c>
      <c r="B208" t="str">
        <f>LEFT(result!B208,FIND(" - ",result!B208)-1)</f>
        <v>Nogosari GH, Rumah Vintage 5 menit ke Malioboro</v>
      </c>
      <c r="C208" t="str">
        <f>LEFT(result!C208,FIND("in",result!C208)-1)</f>
        <v xml:space="preserve">Entire townhouse </v>
      </c>
      <c r="D208">
        <f t="shared" si="16"/>
        <v>1</v>
      </c>
      <c r="E208">
        <f t="shared" si="16"/>
        <v>0</v>
      </c>
      <c r="F208">
        <f t="shared" si="17"/>
        <v>0</v>
      </c>
      <c r="G208">
        <f t="shared" si="17"/>
        <v>0</v>
      </c>
      <c r="H208">
        <f t="shared" si="17"/>
        <v>0</v>
      </c>
      <c r="I208">
        <f t="shared" si="17"/>
        <v>1</v>
      </c>
      <c r="J208">
        <f t="shared" si="17"/>
        <v>0</v>
      </c>
      <c r="K208">
        <f t="shared" si="17"/>
        <v>0</v>
      </c>
      <c r="L208">
        <f t="shared" si="17"/>
        <v>0</v>
      </c>
      <c r="M208">
        <f t="shared" si="17"/>
        <v>0</v>
      </c>
      <c r="N208">
        <f t="shared" si="17"/>
        <v>0</v>
      </c>
      <c r="O208">
        <f t="shared" si="17"/>
        <v>0</v>
      </c>
      <c r="P208">
        <f t="shared" si="17"/>
        <v>1</v>
      </c>
      <c r="Q208">
        <f t="shared" si="17"/>
        <v>0</v>
      </c>
      <c r="R208">
        <f>LEFT(result!D208,FIND(" ",result!D208))+0</f>
        <v>8</v>
      </c>
      <c r="S208">
        <f>IF(IFERROR(FIND(S$1,result!E208)&gt;0,"0")=TRUE,"1","0")+0</f>
        <v>1</v>
      </c>
      <c r="T208">
        <f>IF(IFERROR(FIND(T$1,result!E208)&gt;0,"0")=TRUE,"1","0")+0</f>
        <v>0</v>
      </c>
      <c r="U208">
        <f>IF(IFERROR(FIND(U$1,result!E208)&gt;0,"0")=TRUE,"1","0")+0</f>
        <v>1</v>
      </c>
      <c r="V208">
        <f>IF(IFERROR(FIND(V$1,result!E208)&gt;0,"0")=TRUE,"1","0")+0</f>
        <v>0</v>
      </c>
      <c r="W208" t="str">
        <f>IFERROR(SUBSTITUTE(LEFT(result!G208,FIND(" out",result!G208)-1),"Rating ","")+0,"")</f>
        <v/>
      </c>
      <c r="X208" t="str">
        <f>IFERROR(LEFT(result!I208,FIND(" r",result!I208)-1)+0,"")</f>
        <v/>
      </c>
      <c r="Y208" t="str">
        <f>SUBSTITUTE(RIGHT(result!C208,LEN(result!C208)-SEARCH("in",result!C208)-2),"Kecamatan ","")</f>
        <v>Kraton</v>
      </c>
      <c r="Z208">
        <f>IFERROR(SUBSTITUTE(LEFT(result!F208,FIND(" /",result!F208)-1),"Price:$","")+0,"0")+0</f>
        <v>121</v>
      </c>
      <c r="AA208" s="3"/>
      <c r="AB208" s="7"/>
    </row>
    <row r="209" spans="1:28" x14ac:dyDescent="0.35">
      <c r="A209">
        <v>208</v>
      </c>
      <c r="B209" t="str">
        <f>LEFT(result!B209,FIND(" - ",result!B209)-1)</f>
        <v>Orange apartemen</v>
      </c>
      <c r="C209" t="str">
        <f>LEFT(result!C209,FIND("in",result!C209)-1)</f>
        <v xml:space="preserve">Private room </v>
      </c>
      <c r="D209">
        <f t="shared" si="16"/>
        <v>0</v>
      </c>
      <c r="E209">
        <f t="shared" si="16"/>
        <v>1</v>
      </c>
      <c r="F209">
        <f t="shared" si="17"/>
        <v>0</v>
      </c>
      <c r="G209">
        <f t="shared" si="17"/>
        <v>0</v>
      </c>
      <c r="H209">
        <f t="shared" si="17"/>
        <v>0</v>
      </c>
      <c r="I209">
        <f t="shared" si="17"/>
        <v>0</v>
      </c>
      <c r="J209">
        <f t="shared" si="17"/>
        <v>0</v>
      </c>
      <c r="K209">
        <f t="shared" si="17"/>
        <v>0</v>
      </c>
      <c r="L209">
        <f t="shared" si="17"/>
        <v>1</v>
      </c>
      <c r="M209">
        <f t="shared" si="17"/>
        <v>0</v>
      </c>
      <c r="N209">
        <f t="shared" si="17"/>
        <v>0</v>
      </c>
      <c r="O209">
        <f t="shared" si="17"/>
        <v>0</v>
      </c>
      <c r="P209">
        <f t="shared" si="17"/>
        <v>0</v>
      </c>
      <c r="Q209">
        <f t="shared" si="17"/>
        <v>0</v>
      </c>
      <c r="R209">
        <f>LEFT(result!D209,FIND(" ",result!D209))+0</f>
        <v>5</v>
      </c>
      <c r="S209">
        <f>IF(IFERROR(FIND(S$1,result!E209)&gt;0,"0")=TRUE,"1","0")+0</f>
        <v>1</v>
      </c>
      <c r="T209">
        <f>IF(IFERROR(FIND(T$1,result!E209)&gt;0,"0")=TRUE,"1","0")+0</f>
        <v>1</v>
      </c>
      <c r="U209">
        <f>IF(IFERROR(FIND(U$1,result!E209)&gt;0,"0")=TRUE,"1","0")+0</f>
        <v>0</v>
      </c>
      <c r="V209">
        <f>IF(IFERROR(FIND(V$1,result!E209)&gt;0,"0")=TRUE,"1","0")+0</f>
        <v>0</v>
      </c>
      <c r="W209" t="str">
        <f>IFERROR(SUBSTITUTE(LEFT(result!G209,FIND(" out",result!G209)-1),"Rating ","")+0,"")</f>
        <v/>
      </c>
      <c r="X209" t="str">
        <f>IFERROR(LEFT(result!I209,FIND(" r",result!I209)-1)+0,"")</f>
        <v/>
      </c>
      <c r="Y209" t="str">
        <f>SUBSTITUTE(RIGHT(result!C209,LEN(result!C209)-SEARCH("in",result!C209)-2),"Kecamatan ","")</f>
        <v>Depok</v>
      </c>
      <c r="Z209">
        <f>IFERROR(SUBSTITUTE(LEFT(result!F209,FIND(" /",result!F209)-1),"Price:$","")+0,"0")+0</f>
        <v>52</v>
      </c>
      <c r="AA209" s="3"/>
      <c r="AB209" s="7"/>
    </row>
    <row r="210" spans="1:28" x14ac:dyDescent="0.35">
      <c r="A210">
        <v>209</v>
      </c>
      <c r="B210" t="str">
        <f>LEFT(result!B210,FIND(" - ",result!B210)-1)</f>
        <v>Astri Homestay</v>
      </c>
      <c r="C210" t="str">
        <f>LEFT(result!C210,FIND("in",result!C210)-1)</f>
        <v xml:space="preserve">Entire house </v>
      </c>
      <c r="D210">
        <f t="shared" si="16"/>
        <v>1</v>
      </c>
      <c r="E210">
        <f t="shared" si="16"/>
        <v>0</v>
      </c>
      <c r="F210">
        <f t="shared" si="17"/>
        <v>0</v>
      </c>
      <c r="G210">
        <f t="shared" si="17"/>
        <v>0</v>
      </c>
      <c r="H210">
        <f t="shared" si="17"/>
        <v>0</v>
      </c>
      <c r="I210">
        <f t="shared" si="17"/>
        <v>1</v>
      </c>
      <c r="J210">
        <f t="shared" si="17"/>
        <v>0</v>
      </c>
      <c r="K210">
        <f t="shared" si="17"/>
        <v>0</v>
      </c>
      <c r="L210">
        <f t="shared" si="17"/>
        <v>0</v>
      </c>
      <c r="M210">
        <f t="shared" si="17"/>
        <v>0</v>
      </c>
      <c r="N210">
        <f t="shared" si="17"/>
        <v>0</v>
      </c>
      <c r="O210">
        <f t="shared" si="17"/>
        <v>0</v>
      </c>
      <c r="P210">
        <f t="shared" si="17"/>
        <v>0</v>
      </c>
      <c r="Q210">
        <f t="shared" si="17"/>
        <v>0</v>
      </c>
      <c r="R210">
        <f>LEFT(result!D210,FIND(" ",result!D210))+0</f>
        <v>12</v>
      </c>
      <c r="S210">
        <f>IF(IFERROR(FIND(S$1,result!E210)&gt;0,"0")=TRUE,"1","0")+0</f>
        <v>1</v>
      </c>
      <c r="T210">
        <f>IF(IFERROR(FIND(T$1,result!E210)&gt;0,"0")=TRUE,"1","0")+0</f>
        <v>0</v>
      </c>
      <c r="U210">
        <f>IF(IFERROR(FIND(U$1,result!E210)&gt;0,"0")=TRUE,"1","0")+0</f>
        <v>1</v>
      </c>
      <c r="V210">
        <f>IF(IFERROR(FIND(V$1,result!E210)&gt;0,"0")=TRUE,"1","0")+0</f>
        <v>0</v>
      </c>
      <c r="W210">
        <f>IFERROR(SUBSTITUTE(LEFT(result!G210,FIND(" out",result!G210)-1),"Rating ","")+0,"")</f>
        <v>4.33</v>
      </c>
      <c r="X210">
        <f>IFERROR(LEFT(result!I210,FIND(" r",result!I210)-1)+0,"")</f>
        <v>3</v>
      </c>
      <c r="Y210" t="str">
        <f>SUBSTITUTE(RIGHT(result!C210,LEN(result!C210)-SEARCH("in",result!C210)-2),"Kecamatan ","")</f>
        <v>Kabupaten Sleman</v>
      </c>
      <c r="Z210">
        <f>IFERROR(SUBSTITUTE(LEFT(result!F210,FIND(" /",result!F210)-1),"Price:$","")+0,"0")+0</f>
        <v>105</v>
      </c>
      <c r="AA210" s="3"/>
      <c r="AB210" s="7"/>
    </row>
    <row r="211" spans="1:28" x14ac:dyDescent="0.35">
      <c r="A211">
        <v>210</v>
      </c>
      <c r="B211" t="str">
        <f>LEFT(result!B211,FIND(" - ",result!B211)-1)</f>
        <v>Singgah on Krisyan Home near Hartono Mall</v>
      </c>
      <c r="C211" t="str">
        <f>LEFT(result!C211,FIND("in",result!C211)-1)</f>
        <v xml:space="preserve">Entire house </v>
      </c>
      <c r="D211">
        <f t="shared" si="16"/>
        <v>1</v>
      </c>
      <c r="E211">
        <f t="shared" si="16"/>
        <v>0</v>
      </c>
      <c r="F211">
        <f t="shared" si="17"/>
        <v>0</v>
      </c>
      <c r="G211">
        <f t="shared" si="17"/>
        <v>0</v>
      </c>
      <c r="H211">
        <f t="shared" si="17"/>
        <v>0</v>
      </c>
      <c r="I211">
        <f t="shared" si="17"/>
        <v>1</v>
      </c>
      <c r="J211">
        <f t="shared" si="17"/>
        <v>0</v>
      </c>
      <c r="K211">
        <f t="shared" si="17"/>
        <v>0</v>
      </c>
      <c r="L211">
        <f t="shared" si="17"/>
        <v>0</v>
      </c>
      <c r="M211">
        <f t="shared" si="17"/>
        <v>0</v>
      </c>
      <c r="N211">
        <f t="shared" si="17"/>
        <v>0</v>
      </c>
      <c r="O211">
        <f t="shared" si="17"/>
        <v>0</v>
      </c>
      <c r="P211">
        <f t="shared" si="17"/>
        <v>0</v>
      </c>
      <c r="Q211">
        <f t="shared" si="17"/>
        <v>0</v>
      </c>
      <c r="R211">
        <f>LEFT(result!D211,FIND(" ",result!D211))+0</f>
        <v>8</v>
      </c>
      <c r="S211">
        <f>IF(IFERROR(FIND(S$1,result!E211)&gt;0,"0")=TRUE,"1","0")+0</f>
        <v>1</v>
      </c>
      <c r="T211">
        <f>IF(IFERROR(FIND(T$1,result!E211)&gt;0,"0")=TRUE,"1","0")+0</f>
        <v>1</v>
      </c>
      <c r="U211">
        <f>IF(IFERROR(FIND(U$1,result!E211)&gt;0,"0")=TRUE,"1","0")+0</f>
        <v>1</v>
      </c>
      <c r="V211">
        <f>IF(IFERROR(FIND(V$1,result!E211)&gt;0,"0")=TRUE,"1","0")+0</f>
        <v>0</v>
      </c>
      <c r="W211" t="str">
        <f>IFERROR(SUBSTITUTE(LEFT(result!G211,FIND(" out",result!G211)-1),"Rating ","")+0,"")</f>
        <v/>
      </c>
      <c r="X211" t="str">
        <f>IFERROR(LEFT(result!I211,FIND(" r",result!I211)-1)+0,"")</f>
        <v/>
      </c>
      <c r="Y211" t="str">
        <f>SUBSTITUTE(RIGHT(result!C211,LEN(result!C211)-SEARCH("in",result!C211)-2),"Kecamatan ","")</f>
        <v>Gondokusuman</v>
      </c>
      <c r="Z211">
        <f>IFERROR(SUBSTITUTE(LEFT(result!F211,FIND(" /",result!F211)-1),"Price:$","")+0,"0")+0</f>
        <v>83</v>
      </c>
      <c r="AA211" s="3"/>
      <c r="AB211" s="7"/>
    </row>
    <row r="212" spans="1:28" x14ac:dyDescent="0.35">
      <c r="A212">
        <v>211</v>
      </c>
      <c r="B212" t="str">
        <f>LEFT(result!B212,FIND(" - ",result!B212)-1)</f>
        <v>Villa 4 kamar full AC dekat Ambarukmo Plaza</v>
      </c>
      <c r="C212" t="str">
        <f>LEFT(result!C212,FIND("in",result!C212)-1)</f>
        <v xml:space="preserve">Entire house </v>
      </c>
      <c r="D212">
        <f t="shared" si="16"/>
        <v>1</v>
      </c>
      <c r="E212">
        <f t="shared" si="16"/>
        <v>0</v>
      </c>
      <c r="F212">
        <f t="shared" si="17"/>
        <v>0</v>
      </c>
      <c r="G212">
        <f t="shared" si="17"/>
        <v>0</v>
      </c>
      <c r="H212">
        <f t="shared" si="17"/>
        <v>0</v>
      </c>
      <c r="I212">
        <f t="shared" si="17"/>
        <v>1</v>
      </c>
      <c r="J212">
        <f t="shared" si="17"/>
        <v>0</v>
      </c>
      <c r="K212">
        <f t="shared" si="17"/>
        <v>0</v>
      </c>
      <c r="L212">
        <f t="shared" si="17"/>
        <v>0</v>
      </c>
      <c r="M212">
        <f t="shared" si="17"/>
        <v>0</v>
      </c>
      <c r="N212">
        <f t="shared" si="17"/>
        <v>0</v>
      </c>
      <c r="O212">
        <f t="shared" si="17"/>
        <v>0</v>
      </c>
      <c r="P212">
        <f t="shared" si="17"/>
        <v>0</v>
      </c>
      <c r="Q212">
        <f t="shared" si="17"/>
        <v>0</v>
      </c>
      <c r="R212">
        <f>LEFT(result!D212,FIND(" ",result!D212))+0</f>
        <v>8</v>
      </c>
      <c r="S212">
        <f>IF(IFERROR(FIND(S$1,result!E212)&gt;0,"0")=TRUE,"1","0")+0</f>
        <v>1</v>
      </c>
      <c r="T212">
        <f>IF(IFERROR(FIND(T$1,result!E212)&gt;0,"0")=TRUE,"1","0")+0</f>
        <v>1</v>
      </c>
      <c r="U212">
        <f>IF(IFERROR(FIND(U$1,result!E212)&gt;0,"0")=TRUE,"1","0")+0</f>
        <v>1</v>
      </c>
      <c r="V212">
        <f>IF(IFERROR(FIND(V$1,result!E212)&gt;0,"0")=TRUE,"1","0")+0</f>
        <v>0</v>
      </c>
      <c r="W212" t="str">
        <f>IFERROR(SUBSTITUTE(LEFT(result!G212,FIND(" out",result!G212)-1),"Rating ","")+0,"")</f>
        <v/>
      </c>
      <c r="X212" t="str">
        <f>IFERROR(LEFT(result!I212,FIND(" r",result!I212)-1)+0,"")</f>
        <v/>
      </c>
      <c r="Y212" t="str">
        <f>SUBSTITUTE(RIGHT(result!C212,LEN(result!C212)-SEARCH("in",result!C212)-2),"Kecamatan ","")</f>
        <v>Depok</v>
      </c>
      <c r="Z212">
        <f>IFERROR(SUBSTITUTE(LEFT(result!F212,FIND(" /",result!F212)-1),"Price:$","")+0,"0")+0</f>
        <v>148</v>
      </c>
      <c r="AA212" s="3"/>
      <c r="AB212" s="7"/>
    </row>
    <row r="213" spans="1:28" x14ac:dyDescent="0.35">
      <c r="A213">
        <v>212</v>
      </c>
      <c r="B213" t="str">
        <f>LEFT(result!B213,FIND(" - ",result!B213)-1)</f>
        <v>SOLO KOTA Paviliun Homestay</v>
      </c>
      <c r="C213" t="str">
        <f>LEFT(result!C213,FIND("in",result!C213)-1)</f>
        <v xml:space="preserve">Entire guest suite </v>
      </c>
      <c r="D213">
        <f t="shared" si="16"/>
        <v>1</v>
      </c>
      <c r="E213">
        <f t="shared" si="16"/>
        <v>0</v>
      </c>
      <c r="F213">
        <f t="shared" si="17"/>
        <v>0</v>
      </c>
      <c r="G213">
        <f t="shared" si="17"/>
        <v>0</v>
      </c>
      <c r="H213">
        <f t="shared" si="17"/>
        <v>0</v>
      </c>
      <c r="I213">
        <f t="shared" si="17"/>
        <v>0</v>
      </c>
      <c r="J213">
        <f t="shared" si="17"/>
        <v>0</v>
      </c>
      <c r="K213">
        <f t="shared" si="17"/>
        <v>0</v>
      </c>
      <c r="L213">
        <f t="shared" si="17"/>
        <v>0</v>
      </c>
      <c r="M213">
        <f t="shared" si="17"/>
        <v>0</v>
      </c>
      <c r="N213">
        <f t="shared" si="17"/>
        <v>0</v>
      </c>
      <c r="O213">
        <f t="shared" si="17"/>
        <v>1</v>
      </c>
      <c r="P213">
        <f t="shared" si="17"/>
        <v>0</v>
      </c>
      <c r="Q213">
        <f t="shared" si="17"/>
        <v>0</v>
      </c>
      <c r="R213">
        <f>LEFT(result!D213,FIND(" ",result!D213))+0</f>
        <v>6</v>
      </c>
      <c r="S213">
        <f>IF(IFERROR(FIND(S$1,result!E213)&gt;0,"0")=TRUE,"1","0")+0</f>
        <v>1</v>
      </c>
      <c r="T213">
        <f>IF(IFERROR(FIND(T$1,result!E213)&gt;0,"0")=TRUE,"1","0")+0</f>
        <v>0</v>
      </c>
      <c r="U213">
        <f>IF(IFERROR(FIND(U$1,result!E213)&gt;0,"0")=TRUE,"1","0")+0</f>
        <v>1</v>
      </c>
      <c r="V213">
        <f>IF(IFERROR(FIND(V$1,result!E213)&gt;0,"0")=TRUE,"1","0")+0</f>
        <v>0</v>
      </c>
      <c r="W213">
        <f>IFERROR(SUBSTITUTE(LEFT(result!G213,FIND(" out",result!G213)-1),"Rating ","")+0,"")</f>
        <v>4.67</v>
      </c>
      <c r="X213">
        <f>IFERROR(LEFT(result!I213,FIND(" r",result!I213)-1)+0,"")</f>
        <v>3</v>
      </c>
      <c r="Y213" t="str">
        <f>SUBSTITUTE(RIGHT(result!C213,LEN(result!C213)-SEARCH("in",result!C213)-2),"Kecamatan ","")</f>
        <v>Serengan</v>
      </c>
      <c r="Z213">
        <f>IFERROR(SUBSTITUTE(LEFT(result!F213,FIND(" /",result!F213)-1),"Price:$","")+0,"0")+0</f>
        <v>45</v>
      </c>
      <c r="AA213" s="3"/>
      <c r="AB213" s="7"/>
    </row>
    <row r="214" spans="1:28" x14ac:dyDescent="0.35">
      <c r="A214">
        <v>213</v>
      </c>
      <c r="B214" t="str">
        <f>LEFT(result!B214,FIND(" - ",result!B214)-1)</f>
        <v>Irzahfa HomeStay</v>
      </c>
      <c r="C214" t="str">
        <f>LEFT(result!C214,FIND("in",result!C214)-1)</f>
        <v xml:space="preserve">Entire house </v>
      </c>
      <c r="D214">
        <f t="shared" si="16"/>
        <v>1</v>
      </c>
      <c r="E214">
        <f t="shared" si="16"/>
        <v>0</v>
      </c>
      <c r="F214">
        <f t="shared" si="17"/>
        <v>0</v>
      </c>
      <c r="G214">
        <f t="shared" si="17"/>
        <v>0</v>
      </c>
      <c r="H214">
        <f t="shared" si="17"/>
        <v>0</v>
      </c>
      <c r="I214">
        <f t="shared" si="17"/>
        <v>1</v>
      </c>
      <c r="J214">
        <f t="shared" si="17"/>
        <v>0</v>
      </c>
      <c r="K214">
        <f t="shared" si="17"/>
        <v>0</v>
      </c>
      <c r="L214">
        <f t="shared" si="17"/>
        <v>0</v>
      </c>
      <c r="M214">
        <f t="shared" si="17"/>
        <v>0</v>
      </c>
      <c r="N214">
        <f t="shared" si="17"/>
        <v>0</v>
      </c>
      <c r="O214">
        <f t="shared" si="17"/>
        <v>0</v>
      </c>
      <c r="P214">
        <f t="shared" si="17"/>
        <v>0</v>
      </c>
      <c r="Q214">
        <f t="shared" si="17"/>
        <v>0</v>
      </c>
      <c r="R214">
        <f>LEFT(result!D214,FIND(" ",result!D214))+0</f>
        <v>12</v>
      </c>
      <c r="S214">
        <f>IF(IFERROR(FIND(S$1,result!E214)&gt;0,"0")=TRUE,"1","0")+0</f>
        <v>1</v>
      </c>
      <c r="T214">
        <f>IF(IFERROR(FIND(T$1,result!E214)&gt;0,"0")=TRUE,"1","0")+0</f>
        <v>1</v>
      </c>
      <c r="U214">
        <f>IF(IFERROR(FIND(U$1,result!E214)&gt;0,"0")=TRUE,"1","0")+0</f>
        <v>1</v>
      </c>
      <c r="V214">
        <f>IF(IFERROR(FIND(V$1,result!E214)&gt;0,"0")=TRUE,"1","0")+0</f>
        <v>1</v>
      </c>
      <c r="W214" t="str">
        <f>IFERROR(SUBSTITUTE(LEFT(result!G214,FIND(" out",result!G214)-1),"Rating ","")+0,"")</f>
        <v/>
      </c>
      <c r="X214" t="str">
        <f>IFERROR(LEFT(result!I214,FIND(" r",result!I214)-1)+0,"")</f>
        <v/>
      </c>
      <c r="Y214" t="str">
        <f>SUBSTITUTE(RIGHT(result!C214,LEN(result!C214)-SEARCH("in",result!C214)-2),"Kecamatan ","")</f>
        <v>Kalasan</v>
      </c>
      <c r="Z214">
        <f>IFERROR(SUBSTITUTE(LEFT(result!F214,FIND(" /",result!F214)-1),"Price:$","")+0,"0")+0</f>
        <v>181</v>
      </c>
      <c r="AA214" s="3"/>
      <c r="AB214" s="7"/>
    </row>
    <row r="215" spans="1:28" x14ac:dyDescent="0.35">
      <c r="A215">
        <v>214</v>
      </c>
      <c r="B215" t="str">
        <f>LEFT(result!B215,FIND(" - ",result!B215)-1)</f>
        <v>Omah Mbah Hardjopawiro SIDOKERTO</v>
      </c>
      <c r="C215" t="str">
        <f>LEFT(result!C215,FIND("in",result!C215)-1)</f>
        <v xml:space="preserve">Private room </v>
      </c>
      <c r="D215">
        <f t="shared" si="16"/>
        <v>0</v>
      </c>
      <c r="E215">
        <f t="shared" si="16"/>
        <v>1</v>
      </c>
      <c r="F215">
        <f t="shared" si="17"/>
        <v>0</v>
      </c>
      <c r="G215">
        <f t="shared" si="17"/>
        <v>0</v>
      </c>
      <c r="H215">
        <f t="shared" si="17"/>
        <v>0</v>
      </c>
      <c r="I215">
        <f t="shared" si="17"/>
        <v>0</v>
      </c>
      <c r="J215">
        <f t="shared" si="17"/>
        <v>0</v>
      </c>
      <c r="K215">
        <f t="shared" si="17"/>
        <v>0</v>
      </c>
      <c r="L215">
        <f t="shared" si="17"/>
        <v>1</v>
      </c>
      <c r="M215">
        <f t="shared" si="17"/>
        <v>0</v>
      </c>
      <c r="N215">
        <f t="shared" si="17"/>
        <v>0</v>
      </c>
      <c r="O215">
        <f t="shared" si="17"/>
        <v>0</v>
      </c>
      <c r="P215">
        <f t="shared" si="17"/>
        <v>0</v>
      </c>
      <c r="Q215">
        <f t="shared" si="17"/>
        <v>0</v>
      </c>
      <c r="R215">
        <f>LEFT(result!D215,FIND(" ",result!D215))+0</f>
        <v>16</v>
      </c>
      <c r="S215">
        <f>IF(IFERROR(FIND(S$1,result!E215)&gt;0,"0")=TRUE,"1","0")+0</f>
        <v>1</v>
      </c>
      <c r="T215">
        <f>IF(IFERROR(FIND(T$1,result!E215)&gt;0,"0")=TRUE,"1","0")+0</f>
        <v>0</v>
      </c>
      <c r="U215">
        <f>IF(IFERROR(FIND(U$1,result!E215)&gt;0,"0")=TRUE,"1","0")+0</f>
        <v>1</v>
      </c>
      <c r="V215">
        <f>IF(IFERROR(FIND(V$1,result!E215)&gt;0,"0")=TRUE,"1","0")+0</f>
        <v>0</v>
      </c>
      <c r="W215" t="str">
        <f>IFERROR(SUBSTITUTE(LEFT(result!G215,FIND(" out",result!G215)-1),"Rating ","")+0,"")</f>
        <v/>
      </c>
      <c r="X215" t="str">
        <f>IFERROR(LEFT(result!I215,FIND(" r",result!I215)-1)+0,"")</f>
        <v/>
      </c>
      <c r="Y215" t="str">
        <f>SUBSTITUTE(RIGHT(result!C215,LEN(result!C215)-SEARCH("in",result!C215)-2),"Kecamatan ","")</f>
        <v>Kalasan</v>
      </c>
      <c r="Z215">
        <f>IFERROR(SUBSTITUTE(LEFT(result!F215,FIND(" /",result!F215)-1),"Price:$","")+0,"0")+0</f>
        <v>93</v>
      </c>
      <c r="AA215" s="3"/>
      <c r="AB215" s="7"/>
    </row>
    <row r="216" spans="1:28" x14ac:dyDescent="0.35">
      <c r="A216">
        <v>215</v>
      </c>
      <c r="B216" t="str">
        <f>LEFT(result!B216,FIND(" - ",result!B216)-1)</f>
        <v>Sewa "Harian" Rumah di Ngaglik Sleman Jakal Km 9,4</v>
      </c>
      <c r="C216" t="str">
        <f>LEFT(result!C216,FIND("in",result!C216)-1)</f>
        <v xml:space="preserve">Entire house </v>
      </c>
      <c r="D216">
        <f t="shared" si="16"/>
        <v>1</v>
      </c>
      <c r="E216">
        <f t="shared" si="16"/>
        <v>0</v>
      </c>
      <c r="F216">
        <f t="shared" si="17"/>
        <v>0</v>
      </c>
      <c r="G216">
        <f t="shared" si="17"/>
        <v>0</v>
      </c>
      <c r="H216">
        <f t="shared" si="17"/>
        <v>0</v>
      </c>
      <c r="I216">
        <f t="shared" si="17"/>
        <v>1</v>
      </c>
      <c r="J216">
        <f t="shared" si="17"/>
        <v>0</v>
      </c>
      <c r="K216">
        <f t="shared" si="17"/>
        <v>0</v>
      </c>
      <c r="L216">
        <f t="shared" si="17"/>
        <v>0</v>
      </c>
      <c r="M216">
        <f t="shared" si="17"/>
        <v>0</v>
      </c>
      <c r="N216">
        <f t="shared" si="17"/>
        <v>0</v>
      </c>
      <c r="O216">
        <f t="shared" si="17"/>
        <v>0</v>
      </c>
      <c r="P216">
        <f t="shared" si="17"/>
        <v>0</v>
      </c>
      <c r="Q216">
        <f t="shared" si="17"/>
        <v>0</v>
      </c>
      <c r="R216">
        <f>LEFT(result!D216,FIND(" ",result!D216))+0</f>
        <v>8</v>
      </c>
      <c r="S216">
        <f>IF(IFERROR(FIND(S$1,result!E216)&gt;0,"0")=TRUE,"1","0")+0</f>
        <v>1</v>
      </c>
      <c r="T216">
        <f>IF(IFERROR(FIND(T$1,result!E216)&gt;0,"0")=TRUE,"1","0")+0</f>
        <v>0</v>
      </c>
      <c r="U216">
        <f>IF(IFERROR(FIND(U$1,result!E216)&gt;0,"0")=TRUE,"1","0")+0</f>
        <v>1</v>
      </c>
      <c r="V216">
        <f>IF(IFERROR(FIND(V$1,result!E216)&gt;0,"0")=TRUE,"1","0")+0</f>
        <v>0</v>
      </c>
      <c r="W216" t="str">
        <f>IFERROR(SUBSTITUTE(LEFT(result!G216,FIND(" out",result!G216)-1),"Rating ","")+0,"")</f>
        <v/>
      </c>
      <c r="X216" t="str">
        <f>IFERROR(LEFT(result!I216,FIND(" r",result!I216)-1)+0,"")</f>
        <v/>
      </c>
      <c r="Y216" t="str">
        <f>SUBSTITUTE(RIGHT(result!C216,LEN(result!C216)-SEARCH("in",result!C216)-2),"Kecamatan ","")</f>
        <v>Sleman</v>
      </c>
      <c r="Z216">
        <f>IFERROR(SUBSTITUTE(LEFT(result!F216,FIND(" /",result!F216)-1),"Price:$","")+0,"0")+0</f>
        <v>88</v>
      </c>
      <c r="AA216" s="3"/>
      <c r="AB216" s="7"/>
    </row>
    <row r="217" spans="1:28" x14ac:dyDescent="0.35">
      <c r="A217">
        <v>216</v>
      </c>
      <c r="B217" t="str">
        <f>LEFT(result!B217,FIND(" - ",result!B217)-1)</f>
        <v>21 Roemah Griya nitikan</v>
      </c>
      <c r="C217" t="str">
        <f>LEFT(result!C217,FIND("in",result!C217)-1)</f>
        <v xml:space="preserve">Entire house </v>
      </c>
      <c r="D217">
        <f t="shared" si="16"/>
        <v>1</v>
      </c>
      <c r="E217">
        <f t="shared" si="16"/>
        <v>0</v>
      </c>
      <c r="F217">
        <f t="shared" si="17"/>
        <v>0</v>
      </c>
      <c r="G217">
        <f t="shared" si="17"/>
        <v>0</v>
      </c>
      <c r="H217">
        <f t="shared" si="17"/>
        <v>0</v>
      </c>
      <c r="I217">
        <f t="shared" si="17"/>
        <v>1</v>
      </c>
      <c r="J217">
        <f t="shared" si="17"/>
        <v>0</v>
      </c>
      <c r="K217">
        <f t="shared" si="17"/>
        <v>0</v>
      </c>
      <c r="L217">
        <f t="shared" si="17"/>
        <v>0</v>
      </c>
      <c r="M217">
        <f t="shared" si="17"/>
        <v>0</v>
      </c>
      <c r="N217">
        <f t="shared" si="17"/>
        <v>0</v>
      </c>
      <c r="O217">
        <f t="shared" si="17"/>
        <v>0</v>
      </c>
      <c r="P217">
        <f t="shared" si="17"/>
        <v>0</v>
      </c>
      <c r="Q217">
        <f t="shared" si="17"/>
        <v>0</v>
      </c>
      <c r="R217">
        <f>LEFT(result!D217,FIND(" ",result!D217))+0</f>
        <v>8</v>
      </c>
      <c r="S217">
        <f>IF(IFERROR(FIND(S$1,result!E217)&gt;0,"0")=TRUE,"1","0")+0</f>
        <v>1</v>
      </c>
      <c r="T217">
        <f>IF(IFERROR(FIND(T$1,result!E217)&gt;0,"0")=TRUE,"1","0")+0</f>
        <v>0</v>
      </c>
      <c r="U217">
        <f>IF(IFERROR(FIND(U$1,result!E217)&gt;0,"0")=TRUE,"1","0")+0</f>
        <v>1</v>
      </c>
      <c r="V217">
        <f>IF(IFERROR(FIND(V$1,result!E217)&gt;0,"0")=TRUE,"1","0")+0</f>
        <v>0</v>
      </c>
      <c r="W217">
        <f>IFERROR(SUBSTITUTE(LEFT(result!G217,FIND(" out",result!G217)-1),"Rating ","")+0,"")</f>
        <v>4.17</v>
      </c>
      <c r="X217">
        <f>IFERROR(LEFT(result!I217,FIND(" r",result!I217)-1)+0,"")</f>
        <v>6</v>
      </c>
      <c r="Y217" t="str">
        <f>SUBSTITUTE(RIGHT(result!C217,LEN(result!C217)-SEARCH("in",result!C217)-2),"Kecamatan ","")</f>
        <v xml:space="preserve">Umbulharjo </v>
      </c>
      <c r="Z217">
        <f>IFERROR(SUBSTITUTE(LEFT(result!F217,FIND(" /",result!F217)-1),"Price:$","")+0,"0")+0</f>
        <v>73</v>
      </c>
      <c r="AA217" s="3"/>
      <c r="AB217" s="7"/>
    </row>
    <row r="218" spans="1:28" x14ac:dyDescent="0.35">
      <c r="A218">
        <v>217</v>
      </c>
      <c r="B218" t="str">
        <f>LEFT(result!B218,FIND(" - ",result!B218)-1)</f>
        <v>Raboso Entire House in Solo City Center</v>
      </c>
      <c r="C218" t="str">
        <f>LEFT(result!C218,FIND("in",result!C218)-1)</f>
        <v xml:space="preserve">Entire house </v>
      </c>
      <c r="D218">
        <f t="shared" si="16"/>
        <v>1</v>
      </c>
      <c r="E218">
        <f t="shared" si="16"/>
        <v>0</v>
      </c>
      <c r="F218">
        <f t="shared" si="17"/>
        <v>0</v>
      </c>
      <c r="G218">
        <f t="shared" si="17"/>
        <v>0</v>
      </c>
      <c r="H218">
        <f t="shared" si="17"/>
        <v>0</v>
      </c>
      <c r="I218">
        <f t="shared" si="17"/>
        <v>1</v>
      </c>
      <c r="J218">
        <f t="shared" si="17"/>
        <v>0</v>
      </c>
      <c r="K218">
        <f t="shared" si="17"/>
        <v>0</v>
      </c>
      <c r="L218">
        <f t="shared" si="17"/>
        <v>0</v>
      </c>
      <c r="M218">
        <f t="shared" si="17"/>
        <v>0</v>
      </c>
      <c r="N218">
        <f t="shared" si="17"/>
        <v>0</v>
      </c>
      <c r="O218">
        <f t="shared" si="17"/>
        <v>0</v>
      </c>
      <c r="P218">
        <f t="shared" si="17"/>
        <v>0</v>
      </c>
      <c r="Q218">
        <f t="shared" si="17"/>
        <v>0</v>
      </c>
      <c r="R218">
        <f>LEFT(result!D218,FIND(" ",result!D218))+0</f>
        <v>5</v>
      </c>
      <c r="S218">
        <f>IF(IFERROR(FIND(S$1,result!E218)&gt;0,"0")=TRUE,"1","0")+0</f>
        <v>1</v>
      </c>
      <c r="T218">
        <f>IF(IFERROR(FIND(T$1,result!E218)&gt;0,"0")=TRUE,"1","0")+0</f>
        <v>0</v>
      </c>
      <c r="U218">
        <f>IF(IFERROR(FIND(U$1,result!E218)&gt;0,"0")=TRUE,"1","0")+0</f>
        <v>1</v>
      </c>
      <c r="V218">
        <f>IF(IFERROR(FIND(V$1,result!E218)&gt;0,"0")=TRUE,"1","0")+0</f>
        <v>0</v>
      </c>
      <c r="W218" t="str">
        <f>IFERROR(SUBSTITUTE(LEFT(result!G218,FIND(" out",result!G218)-1),"Rating ","")+0,"")</f>
        <v/>
      </c>
      <c r="X218" t="str">
        <f>IFERROR(LEFT(result!I218,FIND(" r",result!I218)-1)+0,"")</f>
        <v/>
      </c>
      <c r="Y218" t="str">
        <f>SUBSTITUTE(RIGHT(result!C218,LEN(result!C218)-SEARCH("in",result!C218)-2),"Kecamatan ","")</f>
        <v>Laweyan</v>
      </c>
      <c r="Z218">
        <f>IFERROR(SUBSTITUTE(LEFT(result!F218,FIND(" /",result!F218)-1),"Price:$","")+0,"0")+0</f>
        <v>40</v>
      </c>
      <c r="AA218" s="3"/>
      <c r="AB218" s="7"/>
    </row>
    <row r="219" spans="1:28" x14ac:dyDescent="0.35">
      <c r="A219">
        <v>218</v>
      </c>
      <c r="B219" t="str">
        <f>LEFT(result!B219,FIND(" - ",result!B219)-1)</f>
        <v>Griya Rini Comfy 3BR house near City centre</v>
      </c>
      <c r="C219" t="str">
        <f>LEFT(result!C219,FIND("in",result!C219)-1)</f>
        <v xml:space="preserve">Entire house </v>
      </c>
      <c r="D219">
        <f t="shared" si="16"/>
        <v>1</v>
      </c>
      <c r="E219">
        <f t="shared" si="16"/>
        <v>0</v>
      </c>
      <c r="F219">
        <f t="shared" si="17"/>
        <v>0</v>
      </c>
      <c r="G219">
        <f t="shared" si="17"/>
        <v>0</v>
      </c>
      <c r="H219">
        <f t="shared" si="17"/>
        <v>0</v>
      </c>
      <c r="I219">
        <f t="shared" si="17"/>
        <v>1</v>
      </c>
      <c r="J219">
        <f t="shared" si="17"/>
        <v>0</v>
      </c>
      <c r="K219">
        <f t="shared" si="17"/>
        <v>0</v>
      </c>
      <c r="L219">
        <f t="shared" si="17"/>
        <v>0</v>
      </c>
      <c r="M219">
        <f t="shared" si="17"/>
        <v>0</v>
      </c>
      <c r="N219">
        <f t="shared" si="17"/>
        <v>0</v>
      </c>
      <c r="O219">
        <f t="shared" si="17"/>
        <v>0</v>
      </c>
      <c r="P219">
        <f t="shared" si="17"/>
        <v>0</v>
      </c>
      <c r="Q219">
        <f t="shared" si="17"/>
        <v>0</v>
      </c>
      <c r="R219">
        <f>LEFT(result!D219,FIND(" ",result!D219))+0</f>
        <v>7</v>
      </c>
      <c r="S219">
        <f>IF(IFERROR(FIND(S$1,result!E219)&gt;0,"0")=TRUE,"1","0")+0</f>
        <v>1</v>
      </c>
      <c r="T219">
        <f>IF(IFERROR(FIND(T$1,result!E219)&gt;0,"0")=TRUE,"1","0")+0</f>
        <v>0</v>
      </c>
      <c r="U219">
        <f>IF(IFERROR(FIND(U$1,result!E219)&gt;0,"0")=TRUE,"1","0")+0</f>
        <v>1</v>
      </c>
      <c r="V219">
        <f>IF(IFERROR(FIND(V$1,result!E219)&gt;0,"0")=TRUE,"1","0")+0</f>
        <v>0</v>
      </c>
      <c r="W219">
        <f>IFERROR(SUBSTITUTE(LEFT(result!G219,FIND(" out",result!G219)-1),"Rating ","")+0,"")</f>
        <v>4.24</v>
      </c>
      <c r="X219">
        <f>IFERROR(LEFT(result!I219,FIND(" r",result!I219)-1)+0,"")</f>
        <v>18</v>
      </c>
      <c r="Y219" t="str">
        <f>SUBSTITUTE(RIGHT(result!C219,LEN(result!C219)-SEARCH("in",result!C219)-2),"Kecamatan ","")</f>
        <v>Baturetno, Bantul</v>
      </c>
      <c r="Z219">
        <f>IFERROR(SUBSTITUTE(LEFT(result!F219,FIND(" /",result!F219)-1),"Price:$","")+0,"0")+0</f>
        <v>97</v>
      </c>
      <c r="AA219" s="3"/>
      <c r="AB219" s="7"/>
    </row>
    <row r="220" spans="1:28" x14ac:dyDescent="0.35">
      <c r="A220">
        <v>219</v>
      </c>
      <c r="B220" t="str">
        <f>LEFT(result!B220,FIND(" - ",result!B220)-1)</f>
        <v>Elok Homestay 3menit dari bandara adisucipto</v>
      </c>
      <c r="C220" t="str">
        <f>LEFT(result!C220,FIND("in",result!C220)-1)</f>
        <v xml:space="preserve">Entire house </v>
      </c>
      <c r="D220">
        <f t="shared" si="16"/>
        <v>1</v>
      </c>
      <c r="E220">
        <f t="shared" si="16"/>
        <v>0</v>
      </c>
      <c r="F220">
        <f t="shared" si="17"/>
        <v>0</v>
      </c>
      <c r="G220">
        <f t="shared" si="17"/>
        <v>0</v>
      </c>
      <c r="H220">
        <f t="shared" si="17"/>
        <v>0</v>
      </c>
      <c r="I220">
        <f t="shared" si="17"/>
        <v>1</v>
      </c>
      <c r="J220">
        <f t="shared" si="17"/>
        <v>0</v>
      </c>
      <c r="K220">
        <f t="shared" si="17"/>
        <v>0</v>
      </c>
      <c r="L220">
        <f t="shared" si="17"/>
        <v>0</v>
      </c>
      <c r="M220">
        <f t="shared" si="17"/>
        <v>0</v>
      </c>
      <c r="N220">
        <f t="shared" si="17"/>
        <v>0</v>
      </c>
      <c r="O220">
        <f t="shared" si="17"/>
        <v>0</v>
      </c>
      <c r="P220">
        <f t="shared" si="17"/>
        <v>0</v>
      </c>
      <c r="Q220">
        <f t="shared" si="17"/>
        <v>0</v>
      </c>
      <c r="R220">
        <f>LEFT(result!D220,FIND(" ",result!D220))+0</f>
        <v>6</v>
      </c>
      <c r="S220">
        <f>IF(IFERROR(FIND(S$1,result!E220)&gt;0,"0")=TRUE,"1","0")+0</f>
        <v>1</v>
      </c>
      <c r="T220">
        <f>IF(IFERROR(FIND(T$1,result!E220)&gt;0,"0")=TRUE,"1","0")+0</f>
        <v>0</v>
      </c>
      <c r="U220">
        <f>IF(IFERROR(FIND(U$1,result!E220)&gt;0,"0")=TRUE,"1","0")+0</f>
        <v>1</v>
      </c>
      <c r="V220">
        <f>IF(IFERROR(FIND(V$1,result!E220)&gt;0,"0")=TRUE,"1","0")+0</f>
        <v>0</v>
      </c>
      <c r="W220" t="str">
        <f>IFERROR(SUBSTITUTE(LEFT(result!G220,FIND(" out",result!G220)-1),"Rating ","")+0,"")</f>
        <v/>
      </c>
      <c r="X220" t="str">
        <f>IFERROR(LEFT(result!I220,FIND(" r",result!I220)-1)+0,"")</f>
        <v/>
      </c>
      <c r="Y220" t="str">
        <f>SUBSTITUTE(RIGHT(result!C220,LEN(result!C220)-SEARCH("in",result!C220)-2),"Kecamatan ","")</f>
        <v>Depok</v>
      </c>
      <c r="Z220">
        <f>IFERROR(SUBSTITUTE(LEFT(result!F220,FIND(" /",result!F220)-1),"Price:$","")+0,"0")+0</f>
        <v>69</v>
      </c>
      <c r="AA220" s="3"/>
      <c r="AB220" s="7"/>
    </row>
    <row r="221" spans="1:28" x14ac:dyDescent="0.35">
      <c r="A221">
        <v>220</v>
      </c>
      <c r="B221" t="str">
        <f>LEFT(result!B221,FIND(" - ",result!B221)-1)</f>
        <v>Guest house 6-10 orang BENER PAVILYUN</v>
      </c>
      <c r="C221" t="str">
        <f>LEFT(result!C221,FIND("in",result!C221)-1)</f>
        <v xml:space="preserve">Entire house </v>
      </c>
      <c r="D221">
        <f t="shared" si="16"/>
        <v>1</v>
      </c>
      <c r="E221">
        <f t="shared" si="16"/>
        <v>0</v>
      </c>
      <c r="F221">
        <f t="shared" ref="F221:Q236" si="18">IF(IFERROR(FIND(F$1,$C221)&gt;0,"0")=TRUE,"1","0")+0</f>
        <v>0</v>
      </c>
      <c r="G221">
        <f t="shared" si="18"/>
        <v>0</v>
      </c>
      <c r="H221">
        <f t="shared" si="18"/>
        <v>0</v>
      </c>
      <c r="I221">
        <f t="shared" si="18"/>
        <v>1</v>
      </c>
      <c r="J221">
        <f t="shared" si="18"/>
        <v>0</v>
      </c>
      <c r="K221">
        <f t="shared" si="18"/>
        <v>0</v>
      </c>
      <c r="L221">
        <f t="shared" si="18"/>
        <v>0</v>
      </c>
      <c r="M221">
        <f t="shared" si="18"/>
        <v>0</v>
      </c>
      <c r="N221">
        <f t="shared" si="18"/>
        <v>0</v>
      </c>
      <c r="O221">
        <f t="shared" si="18"/>
        <v>0</v>
      </c>
      <c r="P221">
        <f t="shared" si="18"/>
        <v>0</v>
      </c>
      <c r="Q221">
        <f t="shared" si="18"/>
        <v>0</v>
      </c>
      <c r="R221">
        <f>LEFT(result!D221,FIND(" ",result!D221))+0</f>
        <v>6</v>
      </c>
      <c r="S221">
        <f>IF(IFERROR(FIND(S$1,result!E221)&gt;0,"0")=TRUE,"1","0")+0</f>
        <v>1</v>
      </c>
      <c r="T221">
        <f>IF(IFERROR(FIND(T$1,result!E221)&gt;0,"0")=TRUE,"1","0")+0</f>
        <v>0</v>
      </c>
      <c r="U221">
        <f>IF(IFERROR(FIND(U$1,result!E221)&gt;0,"0")=TRUE,"1","0")+0</f>
        <v>1</v>
      </c>
      <c r="V221">
        <f>IF(IFERROR(FIND(V$1,result!E221)&gt;0,"0")=TRUE,"1","0")+0</f>
        <v>0</v>
      </c>
      <c r="W221" t="str">
        <f>IFERROR(SUBSTITUTE(LEFT(result!G221,FIND(" out",result!G221)-1),"Rating ","")+0,"")</f>
        <v/>
      </c>
      <c r="X221" t="str">
        <f>IFERROR(LEFT(result!I221,FIND(" r",result!I221)-1)+0,"")</f>
        <v/>
      </c>
      <c r="Y221" t="str">
        <f>SUBSTITUTE(RIGHT(result!C221,LEN(result!C221)-SEARCH("in",result!C221)-2),"Kecamatan ","")</f>
        <v>Tegalrejo</v>
      </c>
      <c r="Z221">
        <f>IFERROR(SUBSTITUTE(LEFT(result!F221,FIND(" /",result!F221)-1),"Price:$","")+0,"0")+0</f>
        <v>40</v>
      </c>
      <c r="AA221" s="3"/>
      <c r="AB221" s="7"/>
    </row>
    <row r="222" spans="1:28" x14ac:dyDescent="0.35">
      <c r="A222">
        <v>221</v>
      </c>
      <c r="B222" t="str">
        <f>LEFT(result!B222,FIND(" - ",result!B222)-1)</f>
        <v>Menginap serasa rumah sendiri di Noah Homestay</v>
      </c>
      <c r="C222" t="str">
        <f>LEFT(result!C222,FIND("in",result!C222)-1)</f>
        <v xml:space="preserve">Entire house </v>
      </c>
      <c r="D222">
        <f t="shared" si="16"/>
        <v>1</v>
      </c>
      <c r="E222">
        <f t="shared" si="16"/>
        <v>0</v>
      </c>
      <c r="F222">
        <f t="shared" si="18"/>
        <v>0</v>
      </c>
      <c r="G222">
        <f t="shared" si="18"/>
        <v>0</v>
      </c>
      <c r="H222">
        <f t="shared" si="18"/>
        <v>0</v>
      </c>
      <c r="I222">
        <f t="shared" si="18"/>
        <v>1</v>
      </c>
      <c r="J222">
        <f t="shared" si="18"/>
        <v>0</v>
      </c>
      <c r="K222">
        <f t="shared" si="18"/>
        <v>0</v>
      </c>
      <c r="L222">
        <f t="shared" si="18"/>
        <v>0</v>
      </c>
      <c r="M222">
        <f t="shared" si="18"/>
        <v>0</v>
      </c>
      <c r="N222">
        <f t="shared" si="18"/>
        <v>0</v>
      </c>
      <c r="O222">
        <f t="shared" si="18"/>
        <v>0</v>
      </c>
      <c r="P222">
        <f t="shared" si="18"/>
        <v>0</v>
      </c>
      <c r="Q222">
        <f t="shared" si="18"/>
        <v>0</v>
      </c>
      <c r="R222">
        <f>LEFT(result!D222,FIND(" ",result!D222))+0</f>
        <v>6</v>
      </c>
      <c r="S222">
        <f>IF(IFERROR(FIND(S$1,result!E222)&gt;0,"0")=TRUE,"1","0")+0</f>
        <v>1</v>
      </c>
      <c r="T222">
        <f>IF(IFERROR(FIND(T$1,result!E222)&gt;0,"0")=TRUE,"1","0")+0</f>
        <v>1</v>
      </c>
      <c r="U222">
        <f>IF(IFERROR(FIND(U$1,result!E222)&gt;0,"0")=TRUE,"1","0")+0</f>
        <v>1</v>
      </c>
      <c r="V222">
        <f>IF(IFERROR(FIND(V$1,result!E222)&gt;0,"0")=TRUE,"1","0")+0</f>
        <v>0</v>
      </c>
      <c r="W222" t="str">
        <f>IFERROR(SUBSTITUTE(LEFT(result!G222,FIND(" out",result!G222)-1),"Rating ","")+0,"")</f>
        <v/>
      </c>
      <c r="X222" t="str">
        <f>IFERROR(LEFT(result!I222,FIND(" r",result!I222)-1)+0,"")</f>
        <v/>
      </c>
      <c r="Y222" t="str">
        <f>SUBSTITUTE(RIGHT(result!C222,LEN(result!C222)-SEARCH("in",result!C222)-2),"Kecamatan ","")</f>
        <v>Kraton</v>
      </c>
      <c r="Z222">
        <f>IFERROR(SUBSTITUTE(LEFT(result!F222,FIND(" /",result!F222)-1),"Price:$","")+0,"0")+0</f>
        <v>89</v>
      </c>
      <c r="AA222" s="3"/>
      <c r="AB222" s="7"/>
    </row>
    <row r="223" spans="1:28" x14ac:dyDescent="0.35">
      <c r="A223">
        <v>222</v>
      </c>
      <c r="B223" t="str">
        <f>LEFT(result!B223,FIND(" - ",result!B223)-1)</f>
        <v>Mikatala Guest House</v>
      </c>
      <c r="C223" t="str">
        <f>LEFT(result!C223,FIND("in",result!C223)-1)</f>
        <v xml:space="preserve">Entire house </v>
      </c>
      <c r="D223">
        <f t="shared" si="16"/>
        <v>1</v>
      </c>
      <c r="E223">
        <f t="shared" si="16"/>
        <v>0</v>
      </c>
      <c r="F223">
        <f t="shared" si="18"/>
        <v>0</v>
      </c>
      <c r="G223">
        <f t="shared" si="18"/>
        <v>0</v>
      </c>
      <c r="H223">
        <f t="shared" si="18"/>
        <v>0</v>
      </c>
      <c r="I223">
        <f t="shared" si="18"/>
        <v>1</v>
      </c>
      <c r="J223">
        <f t="shared" si="18"/>
        <v>0</v>
      </c>
      <c r="K223">
        <f t="shared" si="18"/>
        <v>0</v>
      </c>
      <c r="L223">
        <f t="shared" si="18"/>
        <v>0</v>
      </c>
      <c r="M223">
        <f t="shared" si="18"/>
        <v>0</v>
      </c>
      <c r="N223">
        <f t="shared" si="18"/>
        <v>0</v>
      </c>
      <c r="O223">
        <f t="shared" si="18"/>
        <v>0</v>
      </c>
      <c r="P223">
        <f t="shared" si="18"/>
        <v>0</v>
      </c>
      <c r="Q223">
        <f t="shared" si="18"/>
        <v>0</v>
      </c>
      <c r="R223">
        <f>LEFT(result!D223,FIND(" ",result!D223))+0</f>
        <v>15</v>
      </c>
      <c r="S223">
        <f>IF(IFERROR(FIND(S$1,result!E223)&gt;0,"0")=TRUE,"1","0")+0</f>
        <v>1</v>
      </c>
      <c r="T223">
        <f>IF(IFERROR(FIND(T$1,result!E223)&gt;0,"0")=TRUE,"1","0")+0</f>
        <v>0</v>
      </c>
      <c r="U223">
        <f>IF(IFERROR(FIND(U$1,result!E223)&gt;0,"0")=TRUE,"1","0")+0</f>
        <v>1</v>
      </c>
      <c r="V223">
        <f>IF(IFERROR(FIND(V$1,result!E223)&gt;0,"0")=TRUE,"1","0")+0</f>
        <v>0</v>
      </c>
      <c r="W223" t="str">
        <f>IFERROR(SUBSTITUTE(LEFT(result!G223,FIND(" out",result!G223)-1),"Rating ","")+0,"")</f>
        <v/>
      </c>
      <c r="X223" t="str">
        <f>IFERROR(LEFT(result!I223,FIND(" r",result!I223)-1)+0,"")</f>
        <v/>
      </c>
      <c r="Y223" t="str">
        <f>SUBSTITUTE(RIGHT(result!C223,LEN(result!C223)-SEARCH("in",result!C223)-2),"Kecamatan ","")</f>
        <v>Tegalrejo</v>
      </c>
      <c r="Z223">
        <f>IFERROR(SUBSTITUTE(LEFT(result!F223,FIND(" /",result!F223)-1),"Price:$","")+0,"0")+0</f>
        <v>93</v>
      </c>
      <c r="AA223" s="3"/>
      <c r="AB223" s="7"/>
    </row>
    <row r="224" spans="1:28" x14ac:dyDescent="0.35">
      <c r="A224">
        <v>223</v>
      </c>
      <c r="B224" t="str">
        <f>LEFT(result!B224,FIND(" - ",result!B224)-1)</f>
        <v>Punai Homestay with 3 Bed Rooms</v>
      </c>
      <c r="C224" t="str">
        <f>LEFT(result!C224,FIND("in",result!C224)-1)</f>
        <v xml:space="preserve">Entire house </v>
      </c>
      <c r="D224">
        <f t="shared" si="16"/>
        <v>1</v>
      </c>
      <c r="E224">
        <f t="shared" si="16"/>
        <v>0</v>
      </c>
      <c r="F224">
        <f t="shared" si="18"/>
        <v>0</v>
      </c>
      <c r="G224">
        <f t="shared" si="18"/>
        <v>0</v>
      </c>
      <c r="H224">
        <f t="shared" si="18"/>
        <v>0</v>
      </c>
      <c r="I224">
        <f t="shared" si="18"/>
        <v>1</v>
      </c>
      <c r="J224">
        <f t="shared" si="18"/>
        <v>0</v>
      </c>
      <c r="K224">
        <f t="shared" si="18"/>
        <v>0</v>
      </c>
      <c r="L224">
        <f t="shared" si="18"/>
        <v>0</v>
      </c>
      <c r="M224">
        <f t="shared" si="18"/>
        <v>0</v>
      </c>
      <c r="N224">
        <f t="shared" si="18"/>
        <v>0</v>
      </c>
      <c r="O224">
        <f t="shared" si="18"/>
        <v>0</v>
      </c>
      <c r="P224">
        <f t="shared" si="18"/>
        <v>0</v>
      </c>
      <c r="Q224">
        <f t="shared" si="18"/>
        <v>0</v>
      </c>
      <c r="R224">
        <f>LEFT(result!D224,FIND(" ",result!D224))+0</f>
        <v>9</v>
      </c>
      <c r="S224">
        <f>IF(IFERROR(FIND(S$1,result!E224)&gt;0,"0")=TRUE,"1","0")+0</f>
        <v>1</v>
      </c>
      <c r="T224">
        <f>IF(IFERROR(FIND(T$1,result!E224)&gt;0,"0")=TRUE,"1","0")+0</f>
        <v>1</v>
      </c>
      <c r="U224">
        <f>IF(IFERROR(FIND(U$1,result!E224)&gt;0,"0")=TRUE,"1","0")+0</f>
        <v>1</v>
      </c>
      <c r="V224">
        <f>IF(IFERROR(FIND(V$1,result!E224)&gt;0,"0")=TRUE,"1","0")+0</f>
        <v>0</v>
      </c>
      <c r="W224" t="str">
        <f>IFERROR(SUBSTITUTE(LEFT(result!G224,FIND(" out",result!G224)-1),"Rating ","")+0,"")</f>
        <v/>
      </c>
      <c r="X224" t="str">
        <f>IFERROR(LEFT(result!I224,FIND(" r",result!I224)-1)+0,"")</f>
        <v/>
      </c>
      <c r="Y224" t="str">
        <f>SUBSTITUTE(RIGHT(result!C224,LEN(result!C224)-SEARCH("in",result!C224)-2),"Kecamatan ","")</f>
        <v>Depok</v>
      </c>
      <c r="Z224">
        <f>IFERROR(SUBSTITUTE(LEFT(result!F224,FIND(" /",result!F224)-1),"Price:$","")+0,"0")+0</f>
        <v>50</v>
      </c>
      <c r="AA224" s="3"/>
      <c r="AB224" s="7"/>
    </row>
    <row r="225" spans="1:28" x14ac:dyDescent="0.35">
      <c r="A225">
        <v>224</v>
      </c>
      <c r="B225" t="str">
        <f>LEFT(result!B225,FIND(" - ",result!B225)-1)</f>
        <v>OVI HOMESTAY</v>
      </c>
      <c r="C225" t="str">
        <f>LEFT(result!C225,FIND("in",result!C225)-1)</f>
        <v xml:space="preserve">Entire house </v>
      </c>
      <c r="D225">
        <f t="shared" si="16"/>
        <v>1</v>
      </c>
      <c r="E225">
        <f t="shared" si="16"/>
        <v>0</v>
      </c>
      <c r="F225">
        <f t="shared" si="18"/>
        <v>0</v>
      </c>
      <c r="G225">
        <f t="shared" si="18"/>
        <v>0</v>
      </c>
      <c r="H225">
        <f t="shared" si="18"/>
        <v>0</v>
      </c>
      <c r="I225">
        <f t="shared" si="18"/>
        <v>1</v>
      </c>
      <c r="J225">
        <f t="shared" si="18"/>
        <v>0</v>
      </c>
      <c r="K225">
        <f t="shared" si="18"/>
        <v>0</v>
      </c>
      <c r="L225">
        <f t="shared" si="18"/>
        <v>0</v>
      </c>
      <c r="M225">
        <f t="shared" si="18"/>
        <v>0</v>
      </c>
      <c r="N225">
        <f t="shared" si="18"/>
        <v>0</v>
      </c>
      <c r="O225">
        <f t="shared" si="18"/>
        <v>0</v>
      </c>
      <c r="P225">
        <f t="shared" si="18"/>
        <v>0</v>
      </c>
      <c r="Q225">
        <f t="shared" si="18"/>
        <v>0</v>
      </c>
      <c r="R225">
        <f>LEFT(result!D225,FIND(" ",result!D225))+0</f>
        <v>10</v>
      </c>
      <c r="S225">
        <f>IF(IFERROR(FIND(S$1,result!E225)&gt;0,"0")=TRUE,"1","0")+0</f>
        <v>1</v>
      </c>
      <c r="T225">
        <f>IF(IFERROR(FIND(T$1,result!E225)&gt;0,"0")=TRUE,"1","0")+0</f>
        <v>1</v>
      </c>
      <c r="U225">
        <f>IF(IFERROR(FIND(U$1,result!E225)&gt;0,"0")=TRUE,"1","0")+0</f>
        <v>1</v>
      </c>
      <c r="V225">
        <f>IF(IFERROR(FIND(V$1,result!E225)&gt;0,"0")=TRUE,"1","0")+0</f>
        <v>0</v>
      </c>
      <c r="W225" t="str">
        <f>IFERROR(SUBSTITUTE(LEFT(result!G225,FIND(" out",result!G225)-1),"Rating ","")+0,"")</f>
        <v/>
      </c>
      <c r="X225" t="str">
        <f>IFERROR(LEFT(result!I225,FIND(" r",result!I225)-1)+0,"")</f>
        <v/>
      </c>
      <c r="Y225" t="str">
        <f>SUBSTITUTE(RIGHT(result!C225,LEN(result!C225)-SEARCH("in",result!C225)-2),"Kecamatan ","")</f>
        <v>Kabupaten Sleman</v>
      </c>
      <c r="Z225">
        <f>IFERROR(SUBSTITUTE(LEFT(result!F225,FIND(" /",result!F225)-1),"Price:$","")+0,"0")+0</f>
        <v>109</v>
      </c>
      <c r="AA225" s="3"/>
      <c r="AB225" s="7"/>
    </row>
    <row r="226" spans="1:28" x14ac:dyDescent="0.35">
      <c r="A226">
        <v>225</v>
      </c>
      <c r="B226" t="str">
        <f>LEFT(result!B226,FIND(" - ",result!B226)-1)</f>
        <v>Griya Eyang Newu</v>
      </c>
      <c r="C226" t="str">
        <f>LEFT(result!C226,FIND("in",result!C226)-1)</f>
        <v xml:space="preserve">Entire house </v>
      </c>
      <c r="D226">
        <f t="shared" si="16"/>
        <v>1</v>
      </c>
      <c r="E226">
        <f t="shared" si="16"/>
        <v>0</v>
      </c>
      <c r="F226">
        <f t="shared" si="18"/>
        <v>0</v>
      </c>
      <c r="G226">
        <f t="shared" si="18"/>
        <v>0</v>
      </c>
      <c r="H226">
        <f t="shared" si="18"/>
        <v>0</v>
      </c>
      <c r="I226">
        <f t="shared" si="18"/>
        <v>1</v>
      </c>
      <c r="J226">
        <f t="shared" si="18"/>
        <v>0</v>
      </c>
      <c r="K226">
        <f t="shared" si="18"/>
        <v>0</v>
      </c>
      <c r="L226">
        <f t="shared" si="18"/>
        <v>0</v>
      </c>
      <c r="M226">
        <f t="shared" si="18"/>
        <v>0</v>
      </c>
      <c r="N226">
        <f t="shared" si="18"/>
        <v>0</v>
      </c>
      <c r="O226">
        <f t="shared" si="18"/>
        <v>0</v>
      </c>
      <c r="P226">
        <f t="shared" si="18"/>
        <v>0</v>
      </c>
      <c r="Q226">
        <f t="shared" si="18"/>
        <v>0</v>
      </c>
      <c r="R226">
        <f>LEFT(result!D226,FIND(" ",result!D226))+0</f>
        <v>13</v>
      </c>
      <c r="S226">
        <f>IF(IFERROR(FIND(S$1,result!E226)&gt;0,"0")=TRUE,"1","0")+0</f>
        <v>1</v>
      </c>
      <c r="T226">
        <f>IF(IFERROR(FIND(T$1,result!E226)&gt;0,"0")=TRUE,"1","0")+0</f>
        <v>0</v>
      </c>
      <c r="U226">
        <f>IF(IFERROR(FIND(U$1,result!E226)&gt;0,"0")=TRUE,"1","0")+0</f>
        <v>1</v>
      </c>
      <c r="V226">
        <f>IF(IFERROR(FIND(V$1,result!E226)&gt;0,"0")=TRUE,"1","0")+0</f>
        <v>0</v>
      </c>
      <c r="W226" t="str">
        <f>IFERROR(SUBSTITUTE(LEFT(result!G226,FIND(" out",result!G226)-1),"Rating ","")+0,"")</f>
        <v/>
      </c>
      <c r="X226" t="str">
        <f>IFERROR(LEFT(result!I226,FIND(" r",result!I226)-1)+0,"")</f>
        <v/>
      </c>
      <c r="Y226" t="str">
        <f>SUBSTITUTE(RIGHT(result!C226,LEN(result!C226)-SEARCH("in",result!C226)-2),"Kecamatan ","")</f>
        <v>Mantrijeron</v>
      </c>
      <c r="Z226">
        <f>IFERROR(SUBSTITUTE(LEFT(result!F226,FIND(" /",result!F226)-1),"Price:$","")+0,"0")+0</f>
        <v>81</v>
      </c>
      <c r="AA226" s="3"/>
      <c r="AB226" s="7"/>
    </row>
    <row r="227" spans="1:28" x14ac:dyDescent="0.35">
      <c r="A227">
        <v>226</v>
      </c>
      <c r="B227" t="str">
        <f>LEFT(result!B227,FIND(" - ",result!B227)-1)</f>
        <v>KALIURANG 25 .YOGYAKARTA. BEHIND UTTARA APARTMENT</v>
      </c>
      <c r="C227" t="str">
        <f>LEFT(result!C227,FIND("in",result!C227)-1)</f>
        <v xml:space="preserve">Entire house </v>
      </c>
      <c r="D227">
        <f t="shared" si="16"/>
        <v>1</v>
      </c>
      <c r="E227">
        <f t="shared" si="16"/>
        <v>0</v>
      </c>
      <c r="F227">
        <f t="shared" si="18"/>
        <v>0</v>
      </c>
      <c r="G227">
        <f t="shared" si="18"/>
        <v>0</v>
      </c>
      <c r="H227">
        <f t="shared" si="18"/>
        <v>0</v>
      </c>
      <c r="I227">
        <f t="shared" si="18"/>
        <v>1</v>
      </c>
      <c r="J227">
        <f t="shared" si="18"/>
        <v>0</v>
      </c>
      <c r="K227">
        <f t="shared" si="18"/>
        <v>0</v>
      </c>
      <c r="L227">
        <f t="shared" si="18"/>
        <v>0</v>
      </c>
      <c r="M227">
        <f t="shared" si="18"/>
        <v>0</v>
      </c>
      <c r="N227">
        <f t="shared" si="18"/>
        <v>0</v>
      </c>
      <c r="O227">
        <f t="shared" si="18"/>
        <v>0</v>
      </c>
      <c r="P227">
        <f t="shared" si="18"/>
        <v>0</v>
      </c>
      <c r="Q227">
        <f t="shared" si="18"/>
        <v>0</v>
      </c>
      <c r="R227">
        <f>LEFT(result!D227,FIND(" ",result!D227))+0</f>
        <v>5</v>
      </c>
      <c r="S227">
        <f>IF(IFERROR(FIND(S$1,result!E227)&gt;0,"0")=TRUE,"1","0")+0</f>
        <v>1</v>
      </c>
      <c r="T227">
        <f>IF(IFERROR(FIND(T$1,result!E227)&gt;0,"0")=TRUE,"1","0")+0</f>
        <v>1</v>
      </c>
      <c r="U227">
        <f>IF(IFERROR(FIND(U$1,result!E227)&gt;0,"0")=TRUE,"1","0")+0</f>
        <v>1</v>
      </c>
      <c r="V227">
        <f>IF(IFERROR(FIND(V$1,result!E227)&gt;0,"0")=TRUE,"1","0")+0</f>
        <v>0</v>
      </c>
      <c r="W227" t="str">
        <f>IFERROR(SUBSTITUTE(LEFT(result!G227,FIND(" out",result!G227)-1),"Rating ","")+0,"")</f>
        <v/>
      </c>
      <c r="X227" t="str">
        <f>IFERROR(LEFT(result!I227,FIND(" r",result!I227)-1)+0,"")</f>
        <v/>
      </c>
      <c r="Y227" t="str">
        <f>SUBSTITUTE(RIGHT(result!C227,LEN(result!C227)-SEARCH("in",result!C227)-2),"Kecamatan ","")</f>
        <v>Depok</v>
      </c>
      <c r="Z227">
        <f>IFERROR(SUBSTITUTE(LEFT(result!F227,FIND(" /",result!F227)-1),"Price:$","")+0,"0")+0</f>
        <v>109</v>
      </c>
      <c r="AA227" s="3"/>
      <c r="AB227" s="7"/>
    </row>
    <row r="228" spans="1:28" x14ac:dyDescent="0.35">
      <c r="A228">
        <v>227</v>
      </c>
      <c r="B228" t="str">
        <f>LEFT(result!B228,FIND(" - ",result!B228)-1)</f>
        <v>Ngelodji Inn</v>
      </c>
      <c r="C228" t="str">
        <f>LEFT(result!C228,FIND("in",result!C228)-1)</f>
        <v xml:space="preserve">Entire guesthouse </v>
      </c>
      <c r="D228">
        <f t="shared" si="16"/>
        <v>1</v>
      </c>
      <c r="E228">
        <f t="shared" si="16"/>
        <v>0</v>
      </c>
      <c r="F228">
        <f t="shared" si="18"/>
        <v>0</v>
      </c>
      <c r="G228">
        <f t="shared" si="18"/>
        <v>0</v>
      </c>
      <c r="H228">
        <f t="shared" si="18"/>
        <v>0</v>
      </c>
      <c r="I228">
        <f t="shared" si="18"/>
        <v>1</v>
      </c>
      <c r="J228">
        <f t="shared" si="18"/>
        <v>1</v>
      </c>
      <c r="K228">
        <f t="shared" si="18"/>
        <v>0</v>
      </c>
      <c r="L228">
        <f t="shared" si="18"/>
        <v>0</v>
      </c>
      <c r="M228">
        <f t="shared" si="18"/>
        <v>0</v>
      </c>
      <c r="N228">
        <f t="shared" si="18"/>
        <v>0</v>
      </c>
      <c r="O228">
        <f t="shared" si="18"/>
        <v>0</v>
      </c>
      <c r="P228">
        <f t="shared" si="18"/>
        <v>0</v>
      </c>
      <c r="Q228">
        <f t="shared" si="18"/>
        <v>0</v>
      </c>
      <c r="R228">
        <f>LEFT(result!D228,FIND(" ",result!D228))+0</f>
        <v>6</v>
      </c>
      <c r="S228">
        <f>IF(IFERROR(FIND(S$1,result!E228)&gt;0,"0")=TRUE,"1","0")+0</f>
        <v>1</v>
      </c>
      <c r="T228">
        <f>IF(IFERROR(FIND(T$1,result!E228)&gt;0,"0")=TRUE,"1","0")+0</f>
        <v>1</v>
      </c>
      <c r="U228">
        <f>IF(IFERROR(FIND(U$1,result!E228)&gt;0,"0")=TRUE,"1","0")+0</f>
        <v>1</v>
      </c>
      <c r="V228">
        <f>IF(IFERROR(FIND(V$1,result!E228)&gt;0,"0")=TRUE,"1","0")+0</f>
        <v>0</v>
      </c>
      <c r="W228" t="str">
        <f>IFERROR(SUBSTITUTE(LEFT(result!G228,FIND(" out",result!G228)-1),"Rating ","")+0,"")</f>
        <v/>
      </c>
      <c r="X228" t="str">
        <f>IFERROR(LEFT(result!I228,FIND(" r",result!I228)-1)+0,"")</f>
        <v/>
      </c>
      <c r="Y228" t="str">
        <f>SUBSTITUTE(RIGHT(result!C228,LEN(result!C228)-SEARCH("in",result!C228)-2),"Kecamatan ","")</f>
        <v>Purbayan</v>
      </c>
      <c r="Z228">
        <f>IFERROR(SUBSTITUTE(LEFT(result!F228,FIND(" /",result!F228)-1),"Price:$","")+0,"0")+0</f>
        <v>89</v>
      </c>
      <c r="AA228" s="3"/>
      <c r="AB228" s="7"/>
    </row>
    <row r="229" spans="1:28" x14ac:dyDescent="0.35">
      <c r="A229">
        <v>228</v>
      </c>
      <c r="B229" t="str">
        <f>LEFT(result!B229,FIND(" - ",result!B229)-1)</f>
        <v>Griya Rini Comfy 3BR house near City centre</v>
      </c>
      <c r="C229" t="str">
        <f>LEFT(result!C229,FIND("in",result!C229)-1)</f>
        <v xml:space="preserve">Entire house </v>
      </c>
      <c r="D229">
        <f t="shared" si="16"/>
        <v>1</v>
      </c>
      <c r="E229">
        <f t="shared" si="16"/>
        <v>0</v>
      </c>
      <c r="F229">
        <f t="shared" si="18"/>
        <v>0</v>
      </c>
      <c r="G229">
        <f t="shared" si="18"/>
        <v>0</v>
      </c>
      <c r="H229">
        <f t="shared" si="18"/>
        <v>0</v>
      </c>
      <c r="I229">
        <f t="shared" si="18"/>
        <v>1</v>
      </c>
      <c r="J229">
        <f t="shared" si="18"/>
        <v>0</v>
      </c>
      <c r="K229">
        <f t="shared" si="18"/>
        <v>0</v>
      </c>
      <c r="L229">
        <f t="shared" si="18"/>
        <v>0</v>
      </c>
      <c r="M229">
        <f t="shared" si="18"/>
        <v>0</v>
      </c>
      <c r="N229">
        <f t="shared" si="18"/>
        <v>0</v>
      </c>
      <c r="O229">
        <f t="shared" si="18"/>
        <v>0</v>
      </c>
      <c r="P229">
        <f t="shared" si="18"/>
        <v>0</v>
      </c>
      <c r="Q229">
        <f t="shared" si="18"/>
        <v>0</v>
      </c>
      <c r="R229">
        <f>LEFT(result!D229,FIND(" ",result!D229))+0</f>
        <v>7</v>
      </c>
      <c r="S229">
        <f>IF(IFERROR(FIND(S$1,result!E229)&gt;0,"0")=TRUE,"1","0")+0</f>
        <v>1</v>
      </c>
      <c r="T229">
        <f>IF(IFERROR(FIND(T$1,result!E229)&gt;0,"0")=TRUE,"1","0")+0</f>
        <v>0</v>
      </c>
      <c r="U229">
        <f>IF(IFERROR(FIND(U$1,result!E229)&gt;0,"0")=TRUE,"1","0")+0</f>
        <v>1</v>
      </c>
      <c r="V229">
        <f>IF(IFERROR(FIND(V$1,result!E229)&gt;0,"0")=TRUE,"1","0")+0</f>
        <v>0</v>
      </c>
      <c r="W229">
        <f>IFERROR(SUBSTITUTE(LEFT(result!G229,FIND(" out",result!G229)-1),"Rating ","")+0,"")</f>
        <v>4.24</v>
      </c>
      <c r="X229">
        <f>IFERROR(LEFT(result!I229,FIND(" r",result!I229)-1)+0,"")</f>
        <v>18</v>
      </c>
      <c r="Y229" t="str">
        <f>SUBSTITUTE(RIGHT(result!C229,LEN(result!C229)-SEARCH("in",result!C229)-2),"Kecamatan ","")</f>
        <v>Baturetno, Bantul</v>
      </c>
      <c r="Z229">
        <f>IFERROR(SUBSTITUTE(LEFT(result!F229,FIND(" /",result!F229)-1),"Price:$","")+0,"0")+0</f>
        <v>97</v>
      </c>
      <c r="AA229" s="3"/>
      <c r="AB229" s="7"/>
    </row>
    <row r="230" spans="1:28" x14ac:dyDescent="0.35">
      <c r="A230">
        <v>229</v>
      </c>
      <c r="B230" t="str">
        <f>LEFT(result!B230,FIND(" - ",result!B230)-1)</f>
        <v>Ngangeni Guesthouse</v>
      </c>
      <c r="C230" t="str">
        <f>LEFT(result!C230,FIND("in",result!C230)-1)</f>
        <v xml:space="preserve">Entire villa </v>
      </c>
      <c r="D230">
        <f t="shared" si="16"/>
        <v>1</v>
      </c>
      <c r="E230">
        <f t="shared" si="16"/>
        <v>0</v>
      </c>
      <c r="F230">
        <f t="shared" si="18"/>
        <v>0</v>
      </c>
      <c r="G230">
        <f t="shared" si="18"/>
        <v>0</v>
      </c>
      <c r="H230">
        <f t="shared" si="18"/>
        <v>0</v>
      </c>
      <c r="I230">
        <f t="shared" si="18"/>
        <v>0</v>
      </c>
      <c r="J230">
        <f t="shared" si="18"/>
        <v>0</v>
      </c>
      <c r="K230">
        <f t="shared" si="18"/>
        <v>1</v>
      </c>
      <c r="L230">
        <f t="shared" si="18"/>
        <v>0</v>
      </c>
      <c r="M230">
        <f t="shared" si="18"/>
        <v>0</v>
      </c>
      <c r="N230">
        <f t="shared" si="18"/>
        <v>0</v>
      </c>
      <c r="O230">
        <f t="shared" si="18"/>
        <v>0</v>
      </c>
      <c r="P230">
        <f t="shared" si="18"/>
        <v>0</v>
      </c>
      <c r="Q230">
        <f t="shared" si="18"/>
        <v>0</v>
      </c>
      <c r="R230">
        <f>LEFT(result!D230,FIND(" ",result!D230))+0</f>
        <v>6</v>
      </c>
      <c r="S230">
        <f>IF(IFERROR(FIND(S$1,result!E230)&gt;0,"0")=TRUE,"1","0")+0</f>
        <v>1</v>
      </c>
      <c r="T230">
        <f>IF(IFERROR(FIND(T$1,result!E230)&gt;0,"0")=TRUE,"1","0")+0</f>
        <v>1</v>
      </c>
      <c r="U230">
        <f>IF(IFERROR(FIND(U$1,result!E230)&gt;0,"0")=TRUE,"1","0")+0</f>
        <v>1</v>
      </c>
      <c r="V230">
        <f>IF(IFERROR(FIND(V$1,result!E230)&gt;0,"0")=TRUE,"1","0")+0</f>
        <v>0</v>
      </c>
      <c r="W230" t="str">
        <f>IFERROR(SUBSTITUTE(LEFT(result!G230,FIND(" out",result!G230)-1),"Rating ","")+0,"")</f>
        <v/>
      </c>
      <c r="X230" t="str">
        <f>IFERROR(LEFT(result!I230,FIND(" r",result!I230)-1)+0,"")</f>
        <v/>
      </c>
      <c r="Y230" t="str">
        <f>SUBSTITUTE(RIGHT(result!C230,LEN(result!C230)-SEARCH("in",result!C230)-2),"Kecamatan ","")</f>
        <v>Ngaglik</v>
      </c>
      <c r="Z230">
        <f>IFERROR(SUBSTITUTE(LEFT(result!F230,FIND(" /",result!F230)-1),"Price:$","")+0,"0")+0</f>
        <v>109</v>
      </c>
      <c r="AA230" s="3"/>
      <c r="AB230" s="7"/>
    </row>
    <row r="231" spans="1:28" x14ac:dyDescent="0.35">
      <c r="A231">
        <v>230</v>
      </c>
      <c r="B231" t="str">
        <f>LEFT(result!B231,FIND(" - ",result!B231)-1)</f>
        <v>Homey comfort family room at Harvest House</v>
      </c>
      <c r="C231" t="str">
        <f>LEFT(result!C231,FIND("in",result!C231)-1)</f>
        <v xml:space="preserve">Entire townhouse </v>
      </c>
      <c r="D231">
        <f t="shared" si="16"/>
        <v>1</v>
      </c>
      <c r="E231">
        <f t="shared" si="16"/>
        <v>0</v>
      </c>
      <c r="F231">
        <f t="shared" si="18"/>
        <v>0</v>
      </c>
      <c r="G231">
        <f t="shared" si="18"/>
        <v>0</v>
      </c>
      <c r="H231">
        <f t="shared" si="18"/>
        <v>0</v>
      </c>
      <c r="I231">
        <f t="shared" si="18"/>
        <v>1</v>
      </c>
      <c r="J231">
        <f t="shared" si="18"/>
        <v>0</v>
      </c>
      <c r="K231">
        <f t="shared" si="18"/>
        <v>0</v>
      </c>
      <c r="L231">
        <f t="shared" si="18"/>
        <v>0</v>
      </c>
      <c r="M231">
        <f t="shared" si="18"/>
        <v>0</v>
      </c>
      <c r="N231">
        <f t="shared" si="18"/>
        <v>0</v>
      </c>
      <c r="O231">
        <f t="shared" si="18"/>
        <v>0</v>
      </c>
      <c r="P231">
        <f t="shared" si="18"/>
        <v>1</v>
      </c>
      <c r="Q231">
        <f t="shared" si="18"/>
        <v>0</v>
      </c>
      <c r="R231">
        <f>LEFT(result!D231,FIND(" ",result!D231))+0</f>
        <v>6</v>
      </c>
      <c r="S231">
        <f>IF(IFERROR(FIND(S$1,result!E231)&gt;0,"0")=TRUE,"1","0")+0</f>
        <v>1</v>
      </c>
      <c r="T231">
        <f>IF(IFERROR(FIND(T$1,result!E231)&gt;0,"0")=TRUE,"1","0")+0</f>
        <v>0</v>
      </c>
      <c r="U231">
        <f>IF(IFERROR(FIND(U$1,result!E231)&gt;0,"0")=TRUE,"1","0")+0</f>
        <v>1</v>
      </c>
      <c r="V231">
        <f>IF(IFERROR(FIND(V$1,result!E231)&gt;0,"0")=TRUE,"1","0")+0</f>
        <v>0</v>
      </c>
      <c r="W231" t="str">
        <f>IFERROR(SUBSTITUTE(LEFT(result!G231,FIND(" out",result!G231)-1),"Rating ","")+0,"")</f>
        <v/>
      </c>
      <c r="X231" t="str">
        <f>IFERROR(LEFT(result!I231,FIND(" r",result!I231)-1)+0,"")</f>
        <v/>
      </c>
      <c r="Y231" t="str">
        <f>SUBSTITUTE(RIGHT(result!C231,LEN(result!C231)-SEARCH("in",result!C231)-2),"Kecamatan ","")</f>
        <v>Banguntapan</v>
      </c>
      <c r="Z231">
        <f>IFERROR(SUBSTITUTE(LEFT(result!F231,FIND(" /",result!F231)-1),"Price:$","")+0,"0")+0</f>
        <v>0</v>
      </c>
      <c r="AA231" s="3"/>
      <c r="AB231" s="7"/>
    </row>
    <row r="232" spans="1:28" x14ac:dyDescent="0.35">
      <c r="A232">
        <v>231</v>
      </c>
      <c r="B232" t="str">
        <f>LEFT(result!B232,FIND(" - ",result!B232)-1)</f>
        <v>Villa Buddha Keraton</v>
      </c>
      <c r="C232" t="str">
        <f>LEFT(result!C232,FIND("in",result!C232)-1)</f>
        <v xml:space="preserve">Entire villa </v>
      </c>
      <c r="D232">
        <f t="shared" si="16"/>
        <v>1</v>
      </c>
      <c r="E232">
        <f t="shared" si="16"/>
        <v>0</v>
      </c>
      <c r="F232">
        <f t="shared" si="18"/>
        <v>0</v>
      </c>
      <c r="G232">
        <f t="shared" si="18"/>
        <v>0</v>
      </c>
      <c r="H232">
        <f t="shared" si="18"/>
        <v>0</v>
      </c>
      <c r="I232">
        <f t="shared" si="18"/>
        <v>0</v>
      </c>
      <c r="J232">
        <f t="shared" si="18"/>
        <v>0</v>
      </c>
      <c r="K232">
        <f t="shared" si="18"/>
        <v>1</v>
      </c>
      <c r="L232">
        <f t="shared" si="18"/>
        <v>0</v>
      </c>
      <c r="M232">
        <f t="shared" si="18"/>
        <v>0</v>
      </c>
      <c r="N232">
        <f t="shared" si="18"/>
        <v>0</v>
      </c>
      <c r="O232">
        <f t="shared" si="18"/>
        <v>0</v>
      </c>
      <c r="P232">
        <f t="shared" si="18"/>
        <v>0</v>
      </c>
      <c r="Q232">
        <f t="shared" si="18"/>
        <v>0</v>
      </c>
      <c r="R232">
        <f>LEFT(result!D232,FIND(" ",result!D232))+0</f>
        <v>6</v>
      </c>
      <c r="S232">
        <f>IF(IFERROR(FIND(S$1,result!E232)&gt;0,"0")=TRUE,"1","0")+0</f>
        <v>1</v>
      </c>
      <c r="T232">
        <f>IF(IFERROR(FIND(T$1,result!E232)&gt;0,"0")=TRUE,"1","0")+0</f>
        <v>0</v>
      </c>
      <c r="U232">
        <f>IF(IFERROR(FIND(U$1,result!E232)&gt;0,"0")=TRUE,"1","0")+0</f>
        <v>1</v>
      </c>
      <c r="V232">
        <f>IF(IFERROR(FIND(V$1,result!E232)&gt;0,"0")=TRUE,"1","0")+0</f>
        <v>0</v>
      </c>
      <c r="W232" t="str">
        <f>IFERROR(SUBSTITUTE(LEFT(result!G232,FIND(" out",result!G232)-1),"Rating ","")+0,"")</f>
        <v/>
      </c>
      <c r="X232" t="str">
        <f>IFERROR(LEFT(result!I232,FIND(" r",result!I232)-1)+0,"")</f>
        <v/>
      </c>
      <c r="Y232" t="str">
        <f>SUBSTITUTE(RIGHT(result!C232,LEN(result!C232)-SEARCH("in",result!C232)-2),"Kecamatan ","")</f>
        <v>Mantrijeron</v>
      </c>
      <c r="Z232">
        <f>IFERROR(SUBSTITUTE(LEFT(result!F232,FIND(" /",result!F232)-1),"Price:$","")+0,"0")+0</f>
        <v>75</v>
      </c>
      <c r="AA232" s="3"/>
      <c r="AB232" s="7"/>
    </row>
    <row r="233" spans="1:28" x14ac:dyDescent="0.35">
      <c r="A233">
        <v>232</v>
      </c>
      <c r="B233" t="str">
        <f>LEFT(result!B233,FIND(" - ",result!B233)-1)</f>
        <v>Cupuwatu Homestay 3 Bedroom 2 Floors</v>
      </c>
      <c r="C233" t="str">
        <f>LEFT(result!C233,FIND("in",result!C233)-1)</f>
        <v xml:space="preserve">Entire house </v>
      </c>
      <c r="D233">
        <f t="shared" si="16"/>
        <v>1</v>
      </c>
      <c r="E233">
        <f t="shared" si="16"/>
        <v>0</v>
      </c>
      <c r="F233">
        <f t="shared" si="18"/>
        <v>0</v>
      </c>
      <c r="G233">
        <f t="shared" si="18"/>
        <v>0</v>
      </c>
      <c r="H233">
        <f t="shared" si="18"/>
        <v>0</v>
      </c>
      <c r="I233">
        <f t="shared" si="18"/>
        <v>1</v>
      </c>
      <c r="J233">
        <f t="shared" si="18"/>
        <v>0</v>
      </c>
      <c r="K233">
        <f t="shared" si="18"/>
        <v>0</v>
      </c>
      <c r="L233">
        <f t="shared" si="18"/>
        <v>0</v>
      </c>
      <c r="M233">
        <f t="shared" si="18"/>
        <v>0</v>
      </c>
      <c r="N233">
        <f t="shared" si="18"/>
        <v>0</v>
      </c>
      <c r="O233">
        <f t="shared" si="18"/>
        <v>0</v>
      </c>
      <c r="P233">
        <f t="shared" si="18"/>
        <v>0</v>
      </c>
      <c r="Q233">
        <f t="shared" si="18"/>
        <v>0</v>
      </c>
      <c r="R233">
        <f>LEFT(result!D233,FIND(" ",result!D233))+0</f>
        <v>6</v>
      </c>
      <c r="S233">
        <f>IF(IFERROR(FIND(S$1,result!E233)&gt;0,"0")=TRUE,"1","0")+0</f>
        <v>1</v>
      </c>
      <c r="T233">
        <f>IF(IFERROR(FIND(T$1,result!E233)&gt;0,"0")=TRUE,"1","0")+0</f>
        <v>0</v>
      </c>
      <c r="U233">
        <f>IF(IFERROR(FIND(U$1,result!E233)&gt;0,"0")=TRUE,"1","0")+0</f>
        <v>1</v>
      </c>
      <c r="V233">
        <f>IF(IFERROR(FIND(V$1,result!E233)&gt;0,"0")=TRUE,"1","0")+0</f>
        <v>0</v>
      </c>
      <c r="W233" t="str">
        <f>IFERROR(SUBSTITUTE(LEFT(result!G233,FIND(" out",result!G233)-1),"Rating ","")+0,"")</f>
        <v/>
      </c>
      <c r="X233" t="str">
        <f>IFERROR(LEFT(result!I233,FIND(" r",result!I233)-1)+0,"")</f>
        <v/>
      </c>
      <c r="Y233" t="str">
        <f>SUBSTITUTE(RIGHT(result!C233,LEN(result!C233)-SEARCH("in",result!C233)-2),"Kecamatan ","")</f>
        <v>Berbah</v>
      </c>
      <c r="Z233">
        <f>IFERROR(SUBSTITUTE(LEFT(result!F233,FIND(" /",result!F233)-1),"Price:$","")+0,"0")+0</f>
        <v>77</v>
      </c>
      <c r="AA233" s="3"/>
      <c r="AB233" s="7"/>
    </row>
    <row r="234" spans="1:28" x14ac:dyDescent="0.35">
      <c r="A234">
        <v>233</v>
      </c>
      <c r="B234" t="str">
        <f>LEFT(result!B234,FIND(" - ",result!B234)-1)</f>
        <v>Roro Jonggrang Guest House</v>
      </c>
      <c r="C234" t="str">
        <f>LEFT(result!C234,FIND("in",result!C234)-1)</f>
        <v xml:space="preserve">Entire house </v>
      </c>
      <c r="D234">
        <f t="shared" si="16"/>
        <v>1</v>
      </c>
      <c r="E234">
        <f t="shared" si="16"/>
        <v>0</v>
      </c>
      <c r="F234">
        <f t="shared" si="18"/>
        <v>0</v>
      </c>
      <c r="G234">
        <f t="shared" si="18"/>
        <v>0</v>
      </c>
      <c r="H234">
        <f t="shared" si="18"/>
        <v>0</v>
      </c>
      <c r="I234">
        <f t="shared" si="18"/>
        <v>1</v>
      </c>
      <c r="J234">
        <f t="shared" si="18"/>
        <v>0</v>
      </c>
      <c r="K234">
        <f t="shared" si="18"/>
        <v>0</v>
      </c>
      <c r="L234">
        <f t="shared" si="18"/>
        <v>0</v>
      </c>
      <c r="M234">
        <f t="shared" si="18"/>
        <v>0</v>
      </c>
      <c r="N234">
        <f t="shared" si="18"/>
        <v>0</v>
      </c>
      <c r="O234">
        <f t="shared" si="18"/>
        <v>0</v>
      </c>
      <c r="P234">
        <f t="shared" si="18"/>
        <v>0</v>
      </c>
      <c r="Q234">
        <f t="shared" si="18"/>
        <v>0</v>
      </c>
      <c r="R234">
        <f>LEFT(result!D234,FIND(" ",result!D234))+0</f>
        <v>6</v>
      </c>
      <c r="S234">
        <f>IF(IFERROR(FIND(S$1,result!E234)&gt;0,"0")=TRUE,"1","0")+0</f>
        <v>1</v>
      </c>
      <c r="T234">
        <f>IF(IFERROR(FIND(T$1,result!E234)&gt;0,"0")=TRUE,"1","0")+0</f>
        <v>0</v>
      </c>
      <c r="U234">
        <f>IF(IFERROR(FIND(U$1,result!E234)&gt;0,"0")=TRUE,"1","0")+0</f>
        <v>1</v>
      </c>
      <c r="V234">
        <f>IF(IFERROR(FIND(V$1,result!E234)&gt;0,"0")=TRUE,"1","0")+0</f>
        <v>0</v>
      </c>
      <c r="W234" t="str">
        <f>IFERROR(SUBSTITUTE(LEFT(result!G234,FIND(" out",result!G234)-1),"Rating ","")+0,"")</f>
        <v/>
      </c>
      <c r="X234" t="str">
        <f>IFERROR(LEFT(result!I234,FIND(" r",result!I234)-1)+0,"")</f>
        <v/>
      </c>
      <c r="Y234" t="str">
        <f>SUBSTITUTE(RIGHT(result!C234,LEN(result!C234)-SEARCH("in",result!C234)-2),"Kecamatan ","")</f>
        <v>Sedayu</v>
      </c>
      <c r="Z234">
        <f>IFERROR(SUBSTITUTE(LEFT(result!F234,FIND(" /",result!F234)-1),"Price:$","")+0,"0")+0</f>
        <v>0</v>
      </c>
      <c r="AA234" s="3"/>
      <c r="AB234" s="7"/>
    </row>
    <row r="235" spans="1:28" x14ac:dyDescent="0.35">
      <c r="A235">
        <v>234</v>
      </c>
      <c r="B235" t="str">
        <f>LEFT(result!B235,FIND(" - ",result!B235)-1)</f>
        <v>Homestay Nindya Karana (Family-friendly)</v>
      </c>
      <c r="C235" t="str">
        <f>LEFT(result!C235,FIND("in",result!C235)-1)</f>
        <v xml:space="preserve">Entire house </v>
      </c>
      <c r="D235">
        <f t="shared" si="16"/>
        <v>1</v>
      </c>
      <c r="E235">
        <f t="shared" si="16"/>
        <v>0</v>
      </c>
      <c r="F235">
        <f t="shared" si="18"/>
        <v>0</v>
      </c>
      <c r="G235">
        <f t="shared" si="18"/>
        <v>0</v>
      </c>
      <c r="H235">
        <f t="shared" si="18"/>
        <v>0</v>
      </c>
      <c r="I235">
        <f t="shared" si="18"/>
        <v>1</v>
      </c>
      <c r="J235">
        <f t="shared" si="18"/>
        <v>0</v>
      </c>
      <c r="K235">
        <f t="shared" si="18"/>
        <v>0</v>
      </c>
      <c r="L235">
        <f t="shared" si="18"/>
        <v>0</v>
      </c>
      <c r="M235">
        <f t="shared" si="18"/>
        <v>0</v>
      </c>
      <c r="N235">
        <f t="shared" si="18"/>
        <v>0</v>
      </c>
      <c r="O235">
        <f t="shared" si="18"/>
        <v>0</v>
      </c>
      <c r="P235">
        <f t="shared" si="18"/>
        <v>0</v>
      </c>
      <c r="Q235">
        <f t="shared" si="18"/>
        <v>0</v>
      </c>
      <c r="R235">
        <f>LEFT(result!D235,FIND(" ",result!D235))+0</f>
        <v>5</v>
      </c>
      <c r="S235">
        <f>IF(IFERROR(FIND(S$1,result!E235)&gt;0,"0")=TRUE,"1","0")+0</f>
        <v>1</v>
      </c>
      <c r="T235">
        <f>IF(IFERROR(FIND(T$1,result!E235)&gt;0,"0")=TRUE,"1","0")+0</f>
        <v>0</v>
      </c>
      <c r="U235">
        <f>IF(IFERROR(FIND(U$1,result!E235)&gt;0,"0")=TRUE,"1","0")+0</f>
        <v>1</v>
      </c>
      <c r="V235">
        <f>IF(IFERROR(FIND(V$1,result!E235)&gt;0,"0")=TRUE,"1","0")+0</f>
        <v>0</v>
      </c>
      <c r="W235" t="str">
        <f>IFERROR(SUBSTITUTE(LEFT(result!G235,FIND(" out",result!G235)-1),"Rating ","")+0,"")</f>
        <v/>
      </c>
      <c r="X235" t="str">
        <f>IFERROR(LEFT(result!I235,FIND(" r",result!I235)-1)+0,"")</f>
        <v/>
      </c>
      <c r="Y235" t="str">
        <f>SUBSTITUTE(RIGHT(result!C235,LEN(result!C235)-SEARCH("in",result!C235)-2),"Kecamatan ","")</f>
        <v>Ngaglik</v>
      </c>
      <c r="Z235">
        <f>IFERROR(SUBSTITUTE(LEFT(result!F235,FIND(" /",result!F235)-1),"Price:$","")+0,"0")+0</f>
        <v>36</v>
      </c>
      <c r="AA235" s="3"/>
      <c r="AB235" s="7"/>
    </row>
    <row r="236" spans="1:28" x14ac:dyDescent="0.35">
      <c r="A236">
        <v>235</v>
      </c>
      <c r="B236" t="str">
        <f>LEFT(result!B236,FIND(" - ",result!B236)-1)</f>
        <v>Ndalem Pawiro</v>
      </c>
      <c r="C236" t="str">
        <f>LEFT(result!C236,FIND("in",result!C236)-1)</f>
        <v xml:space="preserve">Entire house </v>
      </c>
      <c r="D236">
        <f t="shared" si="16"/>
        <v>1</v>
      </c>
      <c r="E236">
        <f t="shared" si="16"/>
        <v>0</v>
      </c>
      <c r="F236">
        <f t="shared" si="18"/>
        <v>0</v>
      </c>
      <c r="G236">
        <f t="shared" si="18"/>
        <v>0</v>
      </c>
      <c r="H236">
        <f t="shared" si="18"/>
        <v>0</v>
      </c>
      <c r="I236">
        <f t="shared" si="18"/>
        <v>1</v>
      </c>
      <c r="J236">
        <f t="shared" si="18"/>
        <v>0</v>
      </c>
      <c r="K236">
        <f t="shared" si="18"/>
        <v>0</v>
      </c>
      <c r="L236">
        <f t="shared" si="18"/>
        <v>0</v>
      </c>
      <c r="M236">
        <f t="shared" si="18"/>
        <v>0</v>
      </c>
      <c r="N236">
        <f t="shared" si="18"/>
        <v>0</v>
      </c>
      <c r="O236">
        <f t="shared" si="18"/>
        <v>0</v>
      </c>
      <c r="P236">
        <f t="shared" si="18"/>
        <v>0</v>
      </c>
      <c r="Q236">
        <f t="shared" si="18"/>
        <v>0</v>
      </c>
      <c r="R236">
        <f>LEFT(result!D236,FIND(" ",result!D236))+0</f>
        <v>6</v>
      </c>
      <c r="S236">
        <f>IF(IFERROR(FIND(S$1,result!E236)&gt;0,"0")=TRUE,"1","0")+0</f>
        <v>0</v>
      </c>
      <c r="T236">
        <f>IF(IFERROR(FIND(T$1,result!E236)&gt;0,"0")=TRUE,"1","0")+0</f>
        <v>0</v>
      </c>
      <c r="U236">
        <f>IF(IFERROR(FIND(U$1,result!E236)&gt;0,"0")=TRUE,"1","0")+0</f>
        <v>1</v>
      </c>
      <c r="V236">
        <f>IF(IFERROR(FIND(V$1,result!E236)&gt;0,"0")=TRUE,"1","0")+0</f>
        <v>0</v>
      </c>
      <c r="W236" t="str">
        <f>IFERROR(SUBSTITUTE(LEFT(result!G236,FIND(" out",result!G236)-1),"Rating ","")+0,"")</f>
        <v/>
      </c>
      <c r="X236" t="str">
        <f>IFERROR(LEFT(result!I236,FIND(" r",result!I236)-1)+0,"")</f>
        <v/>
      </c>
      <c r="Y236" t="str">
        <f>SUBSTITUTE(RIGHT(result!C236,LEN(result!C236)-SEARCH("in",result!C236)-2),"Kecamatan ","")</f>
        <v>Pakem</v>
      </c>
      <c r="Z236">
        <f>IFERROR(SUBSTITUTE(LEFT(result!F236,FIND(" /",result!F236)-1),"Price:$","")+0,"0")+0</f>
        <v>34</v>
      </c>
      <c r="AA236" s="3"/>
      <c r="AB236" s="7"/>
    </row>
    <row r="237" spans="1:28" x14ac:dyDescent="0.35">
      <c r="A237">
        <v>236</v>
      </c>
      <c r="B237" t="str">
        <f>LEFT(result!B237,FIND(" - ",result!B237)-1)</f>
        <v>PELEM KECUT RESIDENCE / MH103 DERESAN</v>
      </c>
      <c r="C237" t="str">
        <f>LEFT(result!C237,FIND("in",result!C237)-1)</f>
        <v xml:space="preserve">Private room </v>
      </c>
      <c r="D237">
        <f t="shared" si="16"/>
        <v>0</v>
      </c>
      <c r="E237">
        <f t="shared" si="16"/>
        <v>1</v>
      </c>
      <c r="F237">
        <f t="shared" ref="F237:Q252" si="19">IF(IFERROR(FIND(F$1,$C237)&gt;0,"0")=TRUE,"1","0")+0</f>
        <v>0</v>
      </c>
      <c r="G237">
        <f t="shared" si="19"/>
        <v>0</v>
      </c>
      <c r="H237">
        <f t="shared" si="19"/>
        <v>0</v>
      </c>
      <c r="I237">
        <f t="shared" si="19"/>
        <v>0</v>
      </c>
      <c r="J237">
        <f t="shared" si="19"/>
        <v>0</v>
      </c>
      <c r="K237">
        <f t="shared" si="19"/>
        <v>0</v>
      </c>
      <c r="L237">
        <f t="shared" si="19"/>
        <v>1</v>
      </c>
      <c r="M237">
        <f t="shared" si="19"/>
        <v>0</v>
      </c>
      <c r="N237">
        <f t="shared" si="19"/>
        <v>0</v>
      </c>
      <c r="O237">
        <f t="shared" si="19"/>
        <v>0</v>
      </c>
      <c r="P237">
        <f t="shared" si="19"/>
        <v>0</v>
      </c>
      <c r="Q237">
        <f t="shared" si="19"/>
        <v>0</v>
      </c>
      <c r="R237">
        <f>LEFT(result!D237,FIND(" ",result!D237))+0</f>
        <v>10</v>
      </c>
      <c r="S237">
        <f>IF(IFERROR(FIND(S$1,result!E237)&gt;0,"0")=TRUE,"1","0")+0</f>
        <v>1</v>
      </c>
      <c r="T237">
        <f>IF(IFERROR(FIND(T$1,result!E237)&gt;0,"0")=TRUE,"1","0")+0</f>
        <v>1</v>
      </c>
      <c r="U237">
        <f>IF(IFERROR(FIND(U$1,result!E237)&gt;0,"0")=TRUE,"1","0")+0</f>
        <v>1</v>
      </c>
      <c r="V237">
        <f>IF(IFERROR(FIND(V$1,result!E237)&gt;0,"0")=TRUE,"1","0")+0</f>
        <v>1</v>
      </c>
      <c r="W237" t="str">
        <f>IFERROR(SUBSTITUTE(LEFT(result!G237,FIND(" out",result!G237)-1),"Rating ","")+0,"")</f>
        <v/>
      </c>
      <c r="X237" t="str">
        <f>IFERROR(LEFT(result!I237,FIND(" r",result!I237)-1)+0,"")</f>
        <v/>
      </c>
      <c r="Y237" t="str">
        <f>SUBSTITUTE(RIGHT(result!C237,LEN(result!C237)-SEARCH("in",result!C237)-2),"Kecamatan ","")</f>
        <v>Sleman</v>
      </c>
      <c r="Z237">
        <f>IFERROR(SUBSTITUTE(LEFT(result!F237,FIND(" /",result!F237)-1),"Price:$","")+0,"0")+0</f>
        <v>51</v>
      </c>
      <c r="AA237" s="3"/>
      <c r="AB237" s="7"/>
    </row>
    <row r="238" spans="1:28" x14ac:dyDescent="0.35">
      <c r="A238">
        <v>237</v>
      </c>
      <c r="B238" t="str">
        <f>LEFT(result!B238,FIND(" - ",result!B238)-1)</f>
        <v>Dipa Homestay Jogja</v>
      </c>
      <c r="C238" t="str">
        <f>LEFT(result!C238,FIND("in",result!C238)-1)</f>
        <v xml:space="preserve">Entire house </v>
      </c>
      <c r="D238">
        <f t="shared" si="16"/>
        <v>1</v>
      </c>
      <c r="E238">
        <f t="shared" si="16"/>
        <v>0</v>
      </c>
      <c r="F238">
        <f t="shared" si="19"/>
        <v>0</v>
      </c>
      <c r="G238">
        <f t="shared" si="19"/>
        <v>0</v>
      </c>
      <c r="H238">
        <f t="shared" si="19"/>
        <v>0</v>
      </c>
      <c r="I238">
        <f t="shared" si="19"/>
        <v>1</v>
      </c>
      <c r="J238">
        <f t="shared" si="19"/>
        <v>0</v>
      </c>
      <c r="K238">
        <f t="shared" si="19"/>
        <v>0</v>
      </c>
      <c r="L238">
        <f t="shared" si="19"/>
        <v>0</v>
      </c>
      <c r="M238">
        <f t="shared" si="19"/>
        <v>0</v>
      </c>
      <c r="N238">
        <f t="shared" si="19"/>
        <v>0</v>
      </c>
      <c r="O238">
        <f t="shared" si="19"/>
        <v>0</v>
      </c>
      <c r="P238">
        <f t="shared" si="19"/>
        <v>0</v>
      </c>
      <c r="Q238">
        <f t="shared" si="19"/>
        <v>0</v>
      </c>
      <c r="R238">
        <f>LEFT(result!D238,FIND(" ",result!D238))+0</f>
        <v>10</v>
      </c>
      <c r="S238">
        <f>IF(IFERROR(FIND(S$1,result!E238)&gt;0,"0")=TRUE,"1","0")+0</f>
        <v>1</v>
      </c>
      <c r="T238">
        <f>IF(IFERROR(FIND(T$1,result!E238)&gt;0,"0")=TRUE,"1","0")+0</f>
        <v>0</v>
      </c>
      <c r="U238">
        <f>IF(IFERROR(FIND(U$1,result!E238)&gt;0,"0")=TRUE,"1","0")+0</f>
        <v>1</v>
      </c>
      <c r="V238">
        <f>IF(IFERROR(FIND(V$1,result!E238)&gt;0,"0")=TRUE,"1","0")+0</f>
        <v>0</v>
      </c>
      <c r="W238" t="str">
        <f>IFERROR(SUBSTITUTE(LEFT(result!G238,FIND(" out",result!G238)-1),"Rating ","")+0,"")</f>
        <v/>
      </c>
      <c r="X238" t="str">
        <f>IFERROR(LEFT(result!I238,FIND(" r",result!I238)-1)+0,"")</f>
        <v/>
      </c>
      <c r="Y238" t="str">
        <f>SUBSTITUTE(RIGHT(result!C238,LEN(result!C238)-SEARCH("in",result!C238)-2),"Kecamatan ","")</f>
        <v>Mlati</v>
      </c>
      <c r="Z238">
        <f>IFERROR(SUBSTITUTE(LEFT(result!F238,FIND(" /",result!F238)-1),"Price:$","")+0,"0")+0</f>
        <v>563</v>
      </c>
      <c r="AA238" s="3"/>
      <c r="AB238" s="7"/>
    </row>
    <row r="239" spans="1:28" x14ac:dyDescent="0.35">
      <c r="A239">
        <v>238</v>
      </c>
      <c r="B239" t="str">
        <f>LEFT(result!B239,FIND(" - ",result!B239)-1)</f>
        <v>Rumah 5 Kamar Full AC  Utara Kampus UGM</v>
      </c>
      <c r="C239" t="str">
        <f>LEFT(result!C239,FIND("in",result!C239)-1)</f>
        <v xml:space="preserve">Entire house </v>
      </c>
      <c r="D239">
        <f t="shared" si="16"/>
        <v>1</v>
      </c>
      <c r="E239">
        <f t="shared" si="16"/>
        <v>0</v>
      </c>
      <c r="F239">
        <f t="shared" si="19"/>
        <v>0</v>
      </c>
      <c r="G239">
        <f t="shared" si="19"/>
        <v>0</v>
      </c>
      <c r="H239">
        <f t="shared" si="19"/>
        <v>0</v>
      </c>
      <c r="I239">
        <f t="shared" si="19"/>
        <v>1</v>
      </c>
      <c r="J239">
        <f t="shared" si="19"/>
        <v>0</v>
      </c>
      <c r="K239">
        <f t="shared" si="19"/>
        <v>0</v>
      </c>
      <c r="L239">
        <f t="shared" si="19"/>
        <v>0</v>
      </c>
      <c r="M239">
        <f t="shared" si="19"/>
        <v>0</v>
      </c>
      <c r="N239">
        <f t="shared" si="19"/>
        <v>0</v>
      </c>
      <c r="O239">
        <f t="shared" si="19"/>
        <v>0</v>
      </c>
      <c r="P239">
        <f t="shared" si="19"/>
        <v>0</v>
      </c>
      <c r="Q239">
        <f t="shared" si="19"/>
        <v>0</v>
      </c>
      <c r="R239">
        <f>LEFT(result!D239,FIND(" ",result!D239))+0</f>
        <v>10</v>
      </c>
      <c r="S239">
        <f>IF(IFERROR(FIND(S$1,result!E239)&gt;0,"0")=TRUE,"1","0")+0</f>
        <v>1</v>
      </c>
      <c r="T239">
        <f>IF(IFERROR(FIND(T$1,result!E239)&gt;0,"0")=TRUE,"1","0")+0</f>
        <v>1</v>
      </c>
      <c r="U239">
        <f>IF(IFERROR(FIND(U$1,result!E239)&gt;0,"0")=TRUE,"1","0")+0</f>
        <v>1</v>
      </c>
      <c r="V239">
        <f>IF(IFERROR(FIND(V$1,result!E239)&gt;0,"0")=TRUE,"1","0")+0</f>
        <v>0</v>
      </c>
      <c r="W239" t="str">
        <f>IFERROR(SUBSTITUTE(LEFT(result!G239,FIND(" out",result!G239)-1),"Rating ","")+0,"")</f>
        <v/>
      </c>
      <c r="X239" t="str">
        <f>IFERROR(LEFT(result!I239,FIND(" r",result!I239)-1)+0,"")</f>
        <v/>
      </c>
      <c r="Y239" t="str">
        <f>SUBSTITUTE(RIGHT(result!C239,LEN(result!C239)-SEARCH("in",result!C239)-2),"Kecamatan ","")</f>
        <v>Ngaglik</v>
      </c>
      <c r="Z239">
        <f>IFERROR(SUBSTITUTE(LEFT(result!F239,FIND(" /",result!F239)-1),"Price:$","")+0,"0")+0</f>
        <v>133</v>
      </c>
      <c r="AA239" s="3"/>
      <c r="AB239" s="7"/>
    </row>
    <row r="240" spans="1:28" x14ac:dyDescent="0.35">
      <c r="A240">
        <v>239</v>
      </c>
      <c r="B240" t="str">
        <f>LEFT(result!B240,FIND(" - ",result!B240)-1)</f>
        <v>Live like a local in Salaman</v>
      </c>
      <c r="C240" t="str">
        <f>LEFT(result!C240,FIND("in",result!C240)-1)</f>
        <v xml:space="preserve">Entire house </v>
      </c>
      <c r="D240">
        <f t="shared" si="16"/>
        <v>1</v>
      </c>
      <c r="E240">
        <f t="shared" si="16"/>
        <v>0</v>
      </c>
      <c r="F240">
        <f t="shared" si="19"/>
        <v>0</v>
      </c>
      <c r="G240">
        <f t="shared" si="19"/>
        <v>0</v>
      </c>
      <c r="H240">
        <f t="shared" si="19"/>
        <v>0</v>
      </c>
      <c r="I240">
        <f t="shared" si="19"/>
        <v>1</v>
      </c>
      <c r="J240">
        <f t="shared" si="19"/>
        <v>0</v>
      </c>
      <c r="K240">
        <f t="shared" si="19"/>
        <v>0</v>
      </c>
      <c r="L240">
        <f t="shared" si="19"/>
        <v>0</v>
      </c>
      <c r="M240">
        <f t="shared" si="19"/>
        <v>0</v>
      </c>
      <c r="N240">
        <f t="shared" si="19"/>
        <v>0</v>
      </c>
      <c r="O240">
        <f t="shared" si="19"/>
        <v>0</v>
      </c>
      <c r="P240">
        <f t="shared" si="19"/>
        <v>0</v>
      </c>
      <c r="Q240">
        <f t="shared" si="19"/>
        <v>0</v>
      </c>
      <c r="R240">
        <f>LEFT(result!D240,FIND(" ",result!D240))+0</f>
        <v>6</v>
      </c>
      <c r="S240">
        <f>IF(IFERROR(FIND(S$1,result!E240)&gt;0,"0")=TRUE,"1","0")+0</f>
        <v>0</v>
      </c>
      <c r="T240">
        <f>IF(IFERROR(FIND(T$1,result!E240)&gt;0,"0")=TRUE,"1","0")+0</f>
        <v>0</v>
      </c>
      <c r="U240">
        <f>IF(IFERROR(FIND(U$1,result!E240)&gt;0,"0")=TRUE,"1","0")+0</f>
        <v>1</v>
      </c>
      <c r="V240">
        <f>IF(IFERROR(FIND(V$1,result!E240)&gt;0,"0")=TRUE,"1","0")+0</f>
        <v>0</v>
      </c>
      <c r="W240" t="str">
        <f>IFERROR(SUBSTITUTE(LEFT(result!G240,FIND(" out",result!G240)-1),"Rating ","")+0,"")</f>
        <v/>
      </c>
      <c r="X240" t="str">
        <f>IFERROR(LEFT(result!I240,FIND(" r",result!I240)-1)+0,"")</f>
        <v/>
      </c>
      <c r="Y240" t="str">
        <f>SUBSTITUTE(RIGHT(result!C240,LEN(result!C240)-SEARCH("in",result!C240)-2),"Kecamatan ","")</f>
        <v>Salaman</v>
      </c>
      <c r="Z240">
        <f>IFERROR(SUBSTITUTE(LEFT(result!F240,FIND(" /",result!F240)-1),"Price:$","")+0,"0")+0</f>
        <v>28</v>
      </c>
      <c r="AA240" s="3"/>
      <c r="AB240" s="7"/>
    </row>
    <row r="241" spans="1:28" x14ac:dyDescent="0.35">
      <c r="A241">
        <v>240</v>
      </c>
      <c r="B241" t="str">
        <f>LEFT(result!B241,FIND(" - ",result!B241)-1)</f>
        <v>Rumah P&amp;P</v>
      </c>
      <c r="C241" t="str">
        <f>LEFT(result!C241,FIND("in",result!C241)-1)</f>
        <v xml:space="preserve">Entire house </v>
      </c>
      <c r="D241">
        <f t="shared" si="16"/>
        <v>1</v>
      </c>
      <c r="E241">
        <f t="shared" si="16"/>
        <v>0</v>
      </c>
      <c r="F241">
        <f t="shared" si="19"/>
        <v>0</v>
      </c>
      <c r="G241">
        <f t="shared" si="19"/>
        <v>0</v>
      </c>
      <c r="H241">
        <f t="shared" si="19"/>
        <v>0</v>
      </c>
      <c r="I241">
        <f t="shared" si="19"/>
        <v>1</v>
      </c>
      <c r="J241">
        <f t="shared" si="19"/>
        <v>0</v>
      </c>
      <c r="K241">
        <f t="shared" si="19"/>
        <v>0</v>
      </c>
      <c r="L241">
        <f t="shared" si="19"/>
        <v>0</v>
      </c>
      <c r="M241">
        <f t="shared" si="19"/>
        <v>0</v>
      </c>
      <c r="N241">
        <f t="shared" si="19"/>
        <v>0</v>
      </c>
      <c r="O241">
        <f t="shared" si="19"/>
        <v>0</v>
      </c>
      <c r="P241">
        <f t="shared" si="19"/>
        <v>0</v>
      </c>
      <c r="Q241">
        <f t="shared" si="19"/>
        <v>0</v>
      </c>
      <c r="R241">
        <f>LEFT(result!D241,FIND(" ",result!D241))+0</f>
        <v>8</v>
      </c>
      <c r="S241">
        <f>IF(IFERROR(FIND(S$1,result!E241)&gt;0,"0")=TRUE,"1","0")+0</f>
        <v>1</v>
      </c>
      <c r="T241">
        <f>IF(IFERROR(FIND(T$1,result!E241)&gt;0,"0")=TRUE,"1","0")+0</f>
        <v>1</v>
      </c>
      <c r="U241">
        <f>IF(IFERROR(FIND(U$1,result!E241)&gt;0,"0")=TRUE,"1","0")+0</f>
        <v>1</v>
      </c>
      <c r="V241">
        <f>IF(IFERROR(FIND(V$1,result!E241)&gt;0,"0")=TRUE,"1","0")+0</f>
        <v>0</v>
      </c>
      <c r="W241">
        <f>IFERROR(SUBSTITUTE(LEFT(result!G241,FIND(" out",result!G241)-1),"Rating ","")+0,"")</f>
        <v>4.83</v>
      </c>
      <c r="X241">
        <f>IFERROR(LEFT(result!I241,FIND(" r",result!I241)-1)+0,"")</f>
        <v>6</v>
      </c>
      <c r="Y241" t="str">
        <f>SUBSTITUTE(RIGHT(result!C241,LEN(result!C241)-SEARCH("in",result!C241)-2),"Kecamatan ","")</f>
        <v>Pakualaman</v>
      </c>
      <c r="Z241">
        <f>IFERROR(SUBSTITUTE(LEFT(result!F241,FIND(" /",result!F241)-1),"Price:$","")+0,"0")+0</f>
        <v>114</v>
      </c>
      <c r="AA241" s="3"/>
      <c r="AB241" s="7"/>
    </row>
    <row r="242" spans="1:28" x14ac:dyDescent="0.35">
      <c r="A242">
        <v>241</v>
      </c>
      <c r="B242" t="str">
        <f>LEFT(result!B242,FIND(" - ",result!B242)-1)</f>
        <v>Kamulyan Heritage Homestay</v>
      </c>
      <c r="C242" t="str">
        <f>LEFT(result!C242,FIND("in",result!C242)-1)</f>
        <v xml:space="preserve">Entire house </v>
      </c>
      <c r="D242">
        <f t="shared" si="16"/>
        <v>1</v>
      </c>
      <c r="E242">
        <f t="shared" si="16"/>
        <v>0</v>
      </c>
      <c r="F242">
        <f t="shared" si="19"/>
        <v>0</v>
      </c>
      <c r="G242">
        <f t="shared" si="19"/>
        <v>0</v>
      </c>
      <c r="H242">
        <f t="shared" si="19"/>
        <v>0</v>
      </c>
      <c r="I242">
        <f t="shared" si="19"/>
        <v>1</v>
      </c>
      <c r="J242">
        <f t="shared" si="19"/>
        <v>0</v>
      </c>
      <c r="K242">
        <f t="shared" si="19"/>
        <v>0</v>
      </c>
      <c r="L242">
        <f t="shared" si="19"/>
        <v>0</v>
      </c>
      <c r="M242">
        <f t="shared" si="19"/>
        <v>0</v>
      </c>
      <c r="N242">
        <f t="shared" si="19"/>
        <v>0</v>
      </c>
      <c r="O242">
        <f t="shared" si="19"/>
        <v>0</v>
      </c>
      <c r="P242">
        <f t="shared" si="19"/>
        <v>0</v>
      </c>
      <c r="Q242">
        <f t="shared" si="19"/>
        <v>0</v>
      </c>
      <c r="R242">
        <f>LEFT(result!D242,FIND(" ",result!D242))+0</f>
        <v>8</v>
      </c>
      <c r="S242">
        <f>IF(IFERROR(FIND(S$1,result!E242)&gt;0,"0")=TRUE,"1","0")+0</f>
        <v>1</v>
      </c>
      <c r="T242">
        <f>IF(IFERROR(FIND(T$1,result!E242)&gt;0,"0")=TRUE,"1","0")+0</f>
        <v>1</v>
      </c>
      <c r="U242">
        <f>IF(IFERROR(FIND(U$1,result!E242)&gt;0,"0")=TRUE,"1","0")+0</f>
        <v>1</v>
      </c>
      <c r="V242">
        <f>IF(IFERROR(FIND(V$1,result!E242)&gt;0,"0")=TRUE,"1","0")+0</f>
        <v>0</v>
      </c>
      <c r="W242" t="str">
        <f>IFERROR(SUBSTITUTE(LEFT(result!G242,FIND(" out",result!G242)-1),"Rating ","")+0,"")</f>
        <v/>
      </c>
      <c r="X242" t="str">
        <f>IFERROR(LEFT(result!I242,FIND(" r",result!I242)-1)+0,"")</f>
        <v/>
      </c>
      <c r="Y242" t="str">
        <f>SUBSTITUTE(RIGHT(result!C242,LEN(result!C242)-SEARCH("in",result!C242)-2),"Kecamatan ","")</f>
        <v>Depok</v>
      </c>
      <c r="Z242">
        <f>IFERROR(SUBSTITUTE(LEFT(result!F242,FIND(" /",result!F242)-1),"Price:$","")+0,"0")+0</f>
        <v>161</v>
      </c>
      <c r="AA242" s="3"/>
      <c r="AB242" s="7"/>
    </row>
    <row r="243" spans="1:28" x14ac:dyDescent="0.35">
      <c r="A243">
        <v>242</v>
      </c>
      <c r="B243" t="str">
        <f>LEFT(result!B243,FIND(" - ",result!B243)-1)</f>
        <v>Homestay Ria Yogyakarta</v>
      </c>
      <c r="C243" t="str">
        <f>LEFT(result!C243,FIND("in",result!C243)-1)</f>
        <v xml:space="preserve">Entire house </v>
      </c>
      <c r="D243">
        <f t="shared" si="16"/>
        <v>1</v>
      </c>
      <c r="E243">
        <f t="shared" si="16"/>
        <v>0</v>
      </c>
      <c r="F243">
        <f t="shared" si="19"/>
        <v>0</v>
      </c>
      <c r="G243">
        <f t="shared" si="19"/>
        <v>0</v>
      </c>
      <c r="H243">
        <f t="shared" si="19"/>
        <v>0</v>
      </c>
      <c r="I243">
        <f t="shared" si="19"/>
        <v>1</v>
      </c>
      <c r="J243">
        <f t="shared" si="19"/>
        <v>0</v>
      </c>
      <c r="K243">
        <f t="shared" si="19"/>
        <v>0</v>
      </c>
      <c r="L243">
        <f t="shared" si="19"/>
        <v>0</v>
      </c>
      <c r="M243">
        <f t="shared" si="19"/>
        <v>0</v>
      </c>
      <c r="N243">
        <f t="shared" si="19"/>
        <v>0</v>
      </c>
      <c r="O243">
        <f t="shared" si="19"/>
        <v>0</v>
      </c>
      <c r="P243">
        <f t="shared" si="19"/>
        <v>0</v>
      </c>
      <c r="Q243">
        <f t="shared" si="19"/>
        <v>0</v>
      </c>
      <c r="R243">
        <f>LEFT(result!D243,FIND(" ",result!D243))+0</f>
        <v>6</v>
      </c>
      <c r="S243">
        <f>IF(IFERROR(FIND(S$1,result!E243)&gt;0,"0")=TRUE,"1","0")+0</f>
        <v>1</v>
      </c>
      <c r="T243">
        <f>IF(IFERROR(FIND(T$1,result!E243)&gt;0,"0")=TRUE,"1","0")+0</f>
        <v>0</v>
      </c>
      <c r="U243">
        <f>IF(IFERROR(FIND(U$1,result!E243)&gt;0,"0")=TRUE,"1","0")+0</f>
        <v>1</v>
      </c>
      <c r="V243">
        <f>IF(IFERROR(FIND(V$1,result!E243)&gt;0,"0")=TRUE,"1","0")+0</f>
        <v>0</v>
      </c>
      <c r="W243" t="str">
        <f>IFERROR(SUBSTITUTE(LEFT(result!G243,FIND(" out",result!G243)-1),"Rating ","")+0,"")</f>
        <v/>
      </c>
      <c r="X243" t="str">
        <f>IFERROR(LEFT(result!I243,FIND(" r",result!I243)-1)+0,"")</f>
        <v/>
      </c>
      <c r="Y243" t="str">
        <f>SUBSTITUTE(RIGHT(result!C243,LEN(result!C243)-SEARCH("in",result!C243)-2),"Kecamatan ","")</f>
        <v>Depok</v>
      </c>
      <c r="Z243">
        <f>IFERROR(SUBSTITUTE(LEFT(result!F243,FIND(" /",result!F243)-1),"Price:$","")+0,"0")+0</f>
        <v>48</v>
      </c>
      <c r="AA243" s="3"/>
      <c r="AB243" s="7"/>
    </row>
    <row r="244" spans="1:28" x14ac:dyDescent="0.35">
      <c r="A244">
        <v>243</v>
      </c>
      <c r="B244" t="str">
        <f>LEFT(result!B244,FIND(" - ",result!B244)-1)</f>
        <v>MBS homestay, 3 BR and swimming pool</v>
      </c>
      <c r="C244" t="str">
        <f>LEFT(result!C244,FIND("in",result!C244)-1)</f>
        <v xml:space="preserve">Entire house </v>
      </c>
      <c r="D244">
        <f t="shared" si="16"/>
        <v>1</v>
      </c>
      <c r="E244">
        <f t="shared" si="16"/>
        <v>0</v>
      </c>
      <c r="F244">
        <f t="shared" si="19"/>
        <v>0</v>
      </c>
      <c r="G244">
        <f t="shared" si="19"/>
        <v>0</v>
      </c>
      <c r="H244">
        <f t="shared" si="19"/>
        <v>0</v>
      </c>
      <c r="I244">
        <f t="shared" si="19"/>
        <v>1</v>
      </c>
      <c r="J244">
        <f t="shared" si="19"/>
        <v>0</v>
      </c>
      <c r="K244">
        <f t="shared" si="19"/>
        <v>0</v>
      </c>
      <c r="L244">
        <f t="shared" si="19"/>
        <v>0</v>
      </c>
      <c r="M244">
        <f t="shared" si="19"/>
        <v>0</v>
      </c>
      <c r="N244">
        <f t="shared" si="19"/>
        <v>0</v>
      </c>
      <c r="O244">
        <f t="shared" si="19"/>
        <v>0</v>
      </c>
      <c r="P244">
        <f t="shared" si="19"/>
        <v>0</v>
      </c>
      <c r="Q244">
        <f t="shared" si="19"/>
        <v>0</v>
      </c>
      <c r="R244">
        <f>LEFT(result!D244,FIND(" ",result!D244))+0</f>
        <v>6</v>
      </c>
      <c r="S244">
        <f>IF(IFERROR(FIND(S$1,result!E244)&gt;0,"0")=TRUE,"1","0")+0</f>
        <v>1</v>
      </c>
      <c r="T244">
        <f>IF(IFERROR(FIND(T$1,result!E244)&gt;0,"0")=TRUE,"1","0")+0</f>
        <v>1</v>
      </c>
      <c r="U244">
        <f>IF(IFERROR(FIND(U$1,result!E244)&gt;0,"0")=TRUE,"1","0")+0</f>
        <v>1</v>
      </c>
      <c r="V244">
        <f>IF(IFERROR(FIND(V$1,result!E244)&gt;0,"0")=TRUE,"1","0")+0</f>
        <v>1</v>
      </c>
      <c r="W244" t="str">
        <f>IFERROR(SUBSTITUTE(LEFT(result!G244,FIND(" out",result!G244)-1),"Rating ","")+0,"")</f>
        <v/>
      </c>
      <c r="X244" t="str">
        <f>IFERROR(LEFT(result!I244,FIND(" r",result!I244)-1)+0,"")</f>
        <v/>
      </c>
      <c r="Y244" t="str">
        <f>SUBSTITUTE(RIGHT(result!C244,LEN(result!C244)-SEARCH("in",result!C244)-2),"Kecamatan ","")</f>
        <v>Depok</v>
      </c>
      <c r="Z244">
        <f>IFERROR(SUBSTITUTE(LEFT(result!F244,FIND(" /",result!F244)-1),"Price:$","")+0,"0")+0</f>
        <v>161</v>
      </c>
      <c r="AA244" s="3"/>
      <c r="AB244" s="7"/>
    </row>
    <row r="245" spans="1:28" x14ac:dyDescent="0.35">
      <c r="A245">
        <v>244</v>
      </c>
      <c r="B245" t="str">
        <f>LEFT(result!B245,FIND(" - ",result!B245)-1)</f>
        <v>Astri Homestay</v>
      </c>
      <c r="C245" t="str">
        <f>LEFT(result!C245,FIND("in",result!C245)-1)</f>
        <v xml:space="preserve">Entire house </v>
      </c>
      <c r="D245">
        <f t="shared" si="16"/>
        <v>1</v>
      </c>
      <c r="E245">
        <f t="shared" si="16"/>
        <v>0</v>
      </c>
      <c r="F245">
        <f t="shared" si="19"/>
        <v>0</v>
      </c>
      <c r="G245">
        <f t="shared" si="19"/>
        <v>0</v>
      </c>
      <c r="H245">
        <f t="shared" si="19"/>
        <v>0</v>
      </c>
      <c r="I245">
        <f t="shared" si="19"/>
        <v>1</v>
      </c>
      <c r="J245">
        <f t="shared" si="19"/>
        <v>0</v>
      </c>
      <c r="K245">
        <f t="shared" si="19"/>
        <v>0</v>
      </c>
      <c r="L245">
        <f t="shared" si="19"/>
        <v>0</v>
      </c>
      <c r="M245">
        <f t="shared" si="19"/>
        <v>0</v>
      </c>
      <c r="N245">
        <f t="shared" si="19"/>
        <v>0</v>
      </c>
      <c r="O245">
        <f t="shared" si="19"/>
        <v>0</v>
      </c>
      <c r="P245">
        <f t="shared" si="19"/>
        <v>0</v>
      </c>
      <c r="Q245">
        <f t="shared" si="19"/>
        <v>0</v>
      </c>
      <c r="R245">
        <f>LEFT(result!D245,FIND(" ",result!D245))+0</f>
        <v>12</v>
      </c>
      <c r="S245">
        <f>IF(IFERROR(FIND(S$1,result!E245)&gt;0,"0")=TRUE,"1","0")+0</f>
        <v>1</v>
      </c>
      <c r="T245">
        <f>IF(IFERROR(FIND(T$1,result!E245)&gt;0,"0")=TRUE,"1","0")+0</f>
        <v>0</v>
      </c>
      <c r="U245">
        <f>IF(IFERROR(FIND(U$1,result!E245)&gt;0,"0")=TRUE,"1","0")+0</f>
        <v>1</v>
      </c>
      <c r="V245">
        <f>IF(IFERROR(FIND(V$1,result!E245)&gt;0,"0")=TRUE,"1","0")+0</f>
        <v>0</v>
      </c>
      <c r="W245">
        <f>IFERROR(SUBSTITUTE(LEFT(result!G245,FIND(" out",result!G245)-1),"Rating ","")+0,"")</f>
        <v>4.33</v>
      </c>
      <c r="X245">
        <f>IFERROR(LEFT(result!I245,FIND(" r",result!I245)-1)+0,"")</f>
        <v>3</v>
      </c>
      <c r="Y245" t="str">
        <f>SUBSTITUTE(RIGHT(result!C245,LEN(result!C245)-SEARCH("in",result!C245)-2),"Kecamatan ","")</f>
        <v>Kabupaten Sleman</v>
      </c>
      <c r="Z245">
        <f>IFERROR(SUBSTITUTE(LEFT(result!F245,FIND(" /",result!F245)-1),"Price:$","")+0,"0")+0</f>
        <v>105</v>
      </c>
      <c r="AA245" s="3"/>
      <c r="AB245" s="7"/>
    </row>
    <row r="246" spans="1:28" x14ac:dyDescent="0.35">
      <c r="A246">
        <v>245</v>
      </c>
      <c r="B246" t="str">
        <f>LEFT(result!B246,FIND(" - ",result!B246)-1)</f>
        <v>Family/Group Room with Shared Bathroom (6 people)</v>
      </c>
      <c r="C246" t="str">
        <f>LEFT(result!C246,FIND("in",result!C246)-1)</f>
        <v xml:space="preserve">Private room </v>
      </c>
      <c r="D246">
        <f t="shared" si="16"/>
        <v>0</v>
      </c>
      <c r="E246">
        <f t="shared" si="16"/>
        <v>1</v>
      </c>
      <c r="F246">
        <f t="shared" si="19"/>
        <v>0</v>
      </c>
      <c r="G246">
        <f t="shared" si="19"/>
        <v>0</v>
      </c>
      <c r="H246">
        <f t="shared" si="19"/>
        <v>0</v>
      </c>
      <c r="I246">
        <f t="shared" si="19"/>
        <v>0</v>
      </c>
      <c r="J246">
        <f t="shared" si="19"/>
        <v>0</v>
      </c>
      <c r="K246">
        <f t="shared" si="19"/>
        <v>0</v>
      </c>
      <c r="L246">
        <f t="shared" si="19"/>
        <v>1</v>
      </c>
      <c r="M246">
        <f t="shared" si="19"/>
        <v>0</v>
      </c>
      <c r="N246">
        <f t="shared" si="19"/>
        <v>0</v>
      </c>
      <c r="O246">
        <f t="shared" si="19"/>
        <v>0</v>
      </c>
      <c r="P246">
        <f t="shared" si="19"/>
        <v>0</v>
      </c>
      <c r="Q246">
        <f t="shared" si="19"/>
        <v>0</v>
      </c>
      <c r="R246">
        <f>LEFT(result!D246,FIND(" ",result!D246))+0</f>
        <v>6</v>
      </c>
      <c r="S246">
        <f>IF(IFERROR(FIND(S$1,result!E246)&gt;0,"0")=TRUE,"1","0")+0</f>
        <v>1</v>
      </c>
      <c r="T246">
        <f>IF(IFERROR(FIND(T$1,result!E246)&gt;0,"0")=TRUE,"1","0")+0</f>
        <v>1</v>
      </c>
      <c r="U246">
        <f>IF(IFERROR(FIND(U$1,result!E246)&gt;0,"0")=TRUE,"1","0")+0</f>
        <v>0</v>
      </c>
      <c r="V246">
        <f>IF(IFERROR(FIND(V$1,result!E246)&gt;0,"0")=TRUE,"1","0")+0</f>
        <v>1</v>
      </c>
      <c r="W246" t="str">
        <f>IFERROR(SUBSTITUTE(LEFT(result!G246,FIND(" out",result!G246)-1),"Rating ","")+0,"")</f>
        <v/>
      </c>
      <c r="X246" t="str">
        <f>IFERROR(LEFT(result!I246,FIND(" r",result!I246)-1)+0,"")</f>
        <v/>
      </c>
      <c r="Y246" t="str">
        <f>SUBSTITUTE(RIGHT(result!C246,LEN(result!C246)-SEARCH("in",result!C246)-2),"Kecamatan ","")</f>
        <v>Mantrijeron</v>
      </c>
      <c r="Z246">
        <f>IFERROR(SUBSTITUTE(LEFT(result!F246,FIND(" /",result!F246)-1),"Price:$","")+0,"0")+0</f>
        <v>109</v>
      </c>
      <c r="AA246" s="3"/>
      <c r="AB246" s="7"/>
    </row>
    <row r="247" spans="1:28" x14ac:dyDescent="0.35">
      <c r="A247">
        <v>246</v>
      </c>
      <c r="B247" t="str">
        <f>LEFT(result!B247,FIND(" - ",result!B247)-1)</f>
        <v>Rumah 4 Kamar Full Ac Nyaman dekat Ambarukmo plaza</v>
      </c>
      <c r="C247" t="str">
        <f>LEFT(result!C247,FIND("in",result!C247)-1)</f>
        <v xml:space="preserve">Entire house </v>
      </c>
      <c r="D247">
        <f t="shared" si="16"/>
        <v>1</v>
      </c>
      <c r="E247">
        <f t="shared" si="16"/>
        <v>0</v>
      </c>
      <c r="F247">
        <f t="shared" si="19"/>
        <v>0</v>
      </c>
      <c r="G247">
        <f t="shared" si="19"/>
        <v>0</v>
      </c>
      <c r="H247">
        <f t="shared" si="19"/>
        <v>0</v>
      </c>
      <c r="I247">
        <f t="shared" si="19"/>
        <v>1</v>
      </c>
      <c r="J247">
        <f t="shared" si="19"/>
        <v>0</v>
      </c>
      <c r="K247">
        <f t="shared" si="19"/>
        <v>0</v>
      </c>
      <c r="L247">
        <f t="shared" si="19"/>
        <v>0</v>
      </c>
      <c r="M247">
        <f t="shared" si="19"/>
        <v>0</v>
      </c>
      <c r="N247">
        <f t="shared" si="19"/>
        <v>0</v>
      </c>
      <c r="O247">
        <f t="shared" si="19"/>
        <v>0</v>
      </c>
      <c r="P247">
        <f t="shared" si="19"/>
        <v>0</v>
      </c>
      <c r="Q247">
        <f t="shared" si="19"/>
        <v>0</v>
      </c>
      <c r="R247">
        <f>LEFT(result!D247,FIND(" ",result!D247))+0</f>
        <v>15</v>
      </c>
      <c r="S247">
        <f>IF(IFERROR(FIND(S$1,result!E247)&gt;0,"0")=TRUE,"1","0")+0</f>
        <v>1</v>
      </c>
      <c r="T247">
        <f>IF(IFERROR(FIND(T$1,result!E247)&gt;0,"0")=TRUE,"1","0")+0</f>
        <v>1</v>
      </c>
      <c r="U247">
        <f>IF(IFERROR(FIND(U$1,result!E247)&gt;0,"0")=TRUE,"1","0")+0</f>
        <v>1</v>
      </c>
      <c r="V247">
        <f>IF(IFERROR(FIND(V$1,result!E247)&gt;0,"0")=TRUE,"1","0")+0</f>
        <v>0</v>
      </c>
      <c r="W247" t="str">
        <f>IFERROR(SUBSTITUTE(LEFT(result!G247,FIND(" out",result!G247)-1),"Rating ","")+0,"")</f>
        <v/>
      </c>
      <c r="X247" t="str">
        <f>IFERROR(LEFT(result!I247,FIND(" r",result!I247)-1)+0,"")</f>
        <v/>
      </c>
      <c r="Y247" t="str">
        <f>SUBSTITUTE(RIGHT(result!C247,LEN(result!C247)-SEARCH("in",result!C247)-2),"Kecamatan ","")</f>
        <v>Depok</v>
      </c>
      <c r="Z247">
        <f>IFERROR(SUBSTITUTE(LEFT(result!F247,FIND(" /",result!F247)-1),"Price:$","")+0,"0")+0</f>
        <v>145</v>
      </c>
      <c r="AA247" s="3"/>
      <c r="AB247" s="7"/>
    </row>
    <row r="248" spans="1:28" x14ac:dyDescent="0.35">
      <c r="A248">
        <v>247</v>
      </c>
      <c r="B248" t="str">
        <f>LEFT(result!B248,FIND(" - ",result!B248)-1)</f>
        <v>Kenayan Asri Homestay by FH Stay</v>
      </c>
      <c r="C248" t="str">
        <f>LEFT(result!C248,FIND("in",result!C248)-1)</f>
        <v xml:space="preserve">Entire house </v>
      </c>
      <c r="D248">
        <f t="shared" si="16"/>
        <v>1</v>
      </c>
      <c r="E248">
        <f t="shared" si="16"/>
        <v>0</v>
      </c>
      <c r="F248">
        <f t="shared" si="19"/>
        <v>0</v>
      </c>
      <c r="G248">
        <f t="shared" si="19"/>
        <v>0</v>
      </c>
      <c r="H248">
        <f t="shared" si="19"/>
        <v>0</v>
      </c>
      <c r="I248">
        <f t="shared" si="19"/>
        <v>1</v>
      </c>
      <c r="J248">
        <f t="shared" si="19"/>
        <v>0</v>
      </c>
      <c r="K248">
        <f t="shared" si="19"/>
        <v>0</v>
      </c>
      <c r="L248">
        <f t="shared" si="19"/>
        <v>0</v>
      </c>
      <c r="M248">
        <f t="shared" si="19"/>
        <v>0</v>
      </c>
      <c r="N248">
        <f t="shared" si="19"/>
        <v>0</v>
      </c>
      <c r="O248">
        <f t="shared" si="19"/>
        <v>0</v>
      </c>
      <c r="P248">
        <f t="shared" si="19"/>
        <v>0</v>
      </c>
      <c r="Q248">
        <f t="shared" si="19"/>
        <v>0</v>
      </c>
      <c r="R248">
        <f>LEFT(result!D248,FIND(" ",result!D248))+0</f>
        <v>6</v>
      </c>
      <c r="S248">
        <f>IF(IFERROR(FIND(S$1,result!E248)&gt;0,"0")=TRUE,"1","0")+0</f>
        <v>1</v>
      </c>
      <c r="T248">
        <f>IF(IFERROR(FIND(T$1,result!E248)&gt;0,"0")=TRUE,"1","0")+0</f>
        <v>0</v>
      </c>
      <c r="U248">
        <f>IF(IFERROR(FIND(U$1,result!E248)&gt;0,"0")=TRUE,"1","0")+0</f>
        <v>1</v>
      </c>
      <c r="V248">
        <f>IF(IFERROR(FIND(V$1,result!E248)&gt;0,"0")=TRUE,"1","0")+0</f>
        <v>0</v>
      </c>
      <c r="W248" t="str">
        <f>IFERROR(SUBSTITUTE(LEFT(result!G248,FIND(" out",result!G248)-1),"Rating ","")+0,"")</f>
        <v/>
      </c>
      <c r="X248" t="str">
        <f>IFERROR(LEFT(result!I248,FIND(" r",result!I248)-1)+0,"")</f>
        <v/>
      </c>
      <c r="Y248" t="str">
        <f>SUBSTITUTE(RIGHT(result!C248,LEN(result!C248)-SEARCH("in",result!C248)-2),"Kecamatan ","")</f>
        <v>Ngemplak</v>
      </c>
      <c r="Z248">
        <f>IFERROR(SUBSTITUTE(LEFT(result!F248,FIND(" /",result!F248)-1),"Price:$","")+0,"0")+0</f>
        <v>58</v>
      </c>
      <c r="AA248" s="3"/>
      <c r="AB248" s="7"/>
    </row>
    <row r="249" spans="1:28" x14ac:dyDescent="0.35">
      <c r="A249">
        <v>248</v>
      </c>
      <c r="B249" t="str">
        <f>LEFT(result!B249,FIND(" - ",result!B249)-1)</f>
        <v>Jolan jalan homestay Borobudur home</v>
      </c>
      <c r="C249" t="str">
        <f>LEFT(result!C249,FIND("in",result!C249)-1)</f>
        <v xml:space="preserve">Entire house </v>
      </c>
      <c r="D249">
        <f t="shared" si="16"/>
        <v>1</v>
      </c>
      <c r="E249">
        <f t="shared" si="16"/>
        <v>0</v>
      </c>
      <c r="F249">
        <f t="shared" si="19"/>
        <v>0</v>
      </c>
      <c r="G249">
        <f t="shared" si="19"/>
        <v>0</v>
      </c>
      <c r="H249">
        <f t="shared" si="19"/>
        <v>0</v>
      </c>
      <c r="I249">
        <f t="shared" si="19"/>
        <v>1</v>
      </c>
      <c r="J249">
        <f t="shared" si="19"/>
        <v>0</v>
      </c>
      <c r="K249">
        <f t="shared" si="19"/>
        <v>0</v>
      </c>
      <c r="L249">
        <f t="shared" si="19"/>
        <v>0</v>
      </c>
      <c r="M249">
        <f t="shared" si="19"/>
        <v>0</v>
      </c>
      <c r="N249">
        <f t="shared" si="19"/>
        <v>0</v>
      </c>
      <c r="O249">
        <f t="shared" si="19"/>
        <v>0</v>
      </c>
      <c r="P249">
        <f t="shared" si="19"/>
        <v>0</v>
      </c>
      <c r="Q249">
        <f t="shared" si="19"/>
        <v>0</v>
      </c>
      <c r="R249">
        <f>LEFT(result!D249,FIND(" ",result!D249))+0</f>
        <v>12</v>
      </c>
      <c r="S249">
        <f>IF(IFERROR(FIND(S$1,result!E249)&gt;0,"0")=TRUE,"1","0")+0</f>
        <v>0</v>
      </c>
      <c r="T249">
        <f>IF(IFERROR(FIND(T$1,result!E249)&gt;0,"0")=TRUE,"1","0")+0</f>
        <v>1</v>
      </c>
      <c r="U249">
        <f>IF(IFERROR(FIND(U$1,result!E249)&gt;0,"0")=TRUE,"1","0")+0</f>
        <v>1</v>
      </c>
      <c r="V249">
        <f>IF(IFERROR(FIND(V$1,result!E249)&gt;0,"0")=TRUE,"1","0")+0</f>
        <v>0</v>
      </c>
      <c r="W249">
        <f>IFERROR(SUBSTITUTE(LEFT(result!G249,FIND(" out",result!G249)-1),"Rating ","")+0,"")</f>
        <v>4.0999999999999996</v>
      </c>
      <c r="X249">
        <f>IFERROR(LEFT(result!I249,FIND(" r",result!I249)-1)+0,"")</f>
        <v>21</v>
      </c>
      <c r="Y249" t="str">
        <f>SUBSTITUTE(RIGHT(result!C249,LEN(result!C249)-SEARCH("in",result!C249)-2),"Kecamatan ","")</f>
        <v>Borobudur</v>
      </c>
      <c r="Z249">
        <f>IFERROR(SUBSTITUTE(LEFT(result!F249,FIND(" /",result!F249)-1),"Price:$","")+0,"0")+0</f>
        <v>86</v>
      </c>
      <c r="AA249" s="3"/>
      <c r="AB249" s="7"/>
    </row>
    <row r="250" spans="1:28" x14ac:dyDescent="0.35">
      <c r="A250">
        <v>249</v>
      </c>
      <c r="B250" t="str">
        <f>LEFT(result!B250,FIND(" - ",result!B250)-1)</f>
        <v>Cozy House Of Sendang adi By Symphony</v>
      </c>
      <c r="C250" t="str">
        <f>LEFT(result!C250,FIND("in",result!C250)-1)</f>
        <v xml:space="preserve">Entire house </v>
      </c>
      <c r="D250">
        <f t="shared" si="16"/>
        <v>1</v>
      </c>
      <c r="E250">
        <f t="shared" si="16"/>
        <v>0</v>
      </c>
      <c r="F250">
        <f t="shared" si="19"/>
        <v>0</v>
      </c>
      <c r="G250">
        <f t="shared" si="19"/>
        <v>0</v>
      </c>
      <c r="H250">
        <f t="shared" si="19"/>
        <v>0</v>
      </c>
      <c r="I250">
        <f t="shared" si="19"/>
        <v>1</v>
      </c>
      <c r="J250">
        <f t="shared" si="19"/>
        <v>0</v>
      </c>
      <c r="K250">
        <f t="shared" si="19"/>
        <v>0</v>
      </c>
      <c r="L250">
        <f t="shared" si="19"/>
        <v>0</v>
      </c>
      <c r="M250">
        <f t="shared" si="19"/>
        <v>0</v>
      </c>
      <c r="N250">
        <f t="shared" si="19"/>
        <v>0</v>
      </c>
      <c r="O250">
        <f t="shared" si="19"/>
        <v>0</v>
      </c>
      <c r="P250">
        <f t="shared" si="19"/>
        <v>0</v>
      </c>
      <c r="Q250">
        <f t="shared" si="19"/>
        <v>0</v>
      </c>
      <c r="R250">
        <f>LEFT(result!D250,FIND(" ",result!D250))+0</f>
        <v>8</v>
      </c>
      <c r="S250">
        <f>IF(IFERROR(FIND(S$1,result!E250)&gt;0,"0")=TRUE,"1","0")+0</f>
        <v>1</v>
      </c>
      <c r="T250">
        <f>IF(IFERROR(FIND(T$1,result!E250)&gt;0,"0")=TRUE,"1","0")+0</f>
        <v>0</v>
      </c>
      <c r="U250">
        <f>IF(IFERROR(FIND(U$1,result!E250)&gt;0,"0")=TRUE,"1","0")+0</f>
        <v>1</v>
      </c>
      <c r="V250">
        <f>IF(IFERROR(FIND(V$1,result!E250)&gt;0,"0")=TRUE,"1","0")+0</f>
        <v>0</v>
      </c>
      <c r="W250" t="str">
        <f>IFERROR(SUBSTITUTE(LEFT(result!G250,FIND(" out",result!G250)-1),"Rating ","")+0,"")</f>
        <v/>
      </c>
      <c r="X250" t="str">
        <f>IFERROR(LEFT(result!I250,FIND(" r",result!I250)-1)+0,"")</f>
        <v/>
      </c>
      <c r="Y250" t="str">
        <f>SUBSTITUTE(RIGHT(result!C250,LEN(result!C250)-SEARCH("in",result!C250)-2),"Kecamatan ","")</f>
        <v>Mlati</v>
      </c>
      <c r="Z250">
        <f>IFERROR(SUBSTITUTE(LEFT(result!F250,FIND(" /",result!F250)-1),"Price:$","")+0,"0")+0</f>
        <v>187</v>
      </c>
      <c r="AA250" s="3"/>
      <c r="AB250" s="7"/>
    </row>
    <row r="251" spans="1:28" x14ac:dyDescent="0.35">
      <c r="A251">
        <v>250</v>
      </c>
      <c r="B251" t="str">
        <f>LEFT(result!B251,FIND(" - ",result!B251)-1)</f>
        <v>Graha Satu Homestay Yogyakarta Murah Aman Nyaman</v>
      </c>
      <c r="C251" t="str">
        <f>LEFT(result!C251,FIND("in",result!C251)-1)</f>
        <v xml:space="preserve">Entire house </v>
      </c>
      <c r="D251">
        <f t="shared" si="16"/>
        <v>1</v>
      </c>
      <c r="E251">
        <f t="shared" si="16"/>
        <v>0</v>
      </c>
      <c r="F251">
        <f t="shared" si="19"/>
        <v>0</v>
      </c>
      <c r="G251">
        <f t="shared" si="19"/>
        <v>0</v>
      </c>
      <c r="H251">
        <f t="shared" si="19"/>
        <v>0</v>
      </c>
      <c r="I251">
        <f t="shared" si="19"/>
        <v>1</v>
      </c>
      <c r="J251">
        <f t="shared" si="19"/>
        <v>0</v>
      </c>
      <c r="K251">
        <f t="shared" si="19"/>
        <v>0</v>
      </c>
      <c r="L251">
        <f t="shared" si="19"/>
        <v>0</v>
      </c>
      <c r="M251">
        <f t="shared" si="19"/>
        <v>0</v>
      </c>
      <c r="N251">
        <f t="shared" si="19"/>
        <v>0</v>
      </c>
      <c r="O251">
        <f t="shared" si="19"/>
        <v>0</v>
      </c>
      <c r="P251">
        <f t="shared" si="19"/>
        <v>0</v>
      </c>
      <c r="Q251">
        <f t="shared" si="19"/>
        <v>0</v>
      </c>
      <c r="R251">
        <f>LEFT(result!D251,FIND(" ",result!D251))+0</f>
        <v>15</v>
      </c>
      <c r="S251">
        <f>IF(IFERROR(FIND(S$1,result!E251)&gt;0,"0")=TRUE,"1","0")+0</f>
        <v>1</v>
      </c>
      <c r="T251">
        <f>IF(IFERROR(FIND(T$1,result!E251)&gt;0,"0")=TRUE,"1","0")+0</f>
        <v>1</v>
      </c>
      <c r="U251">
        <f>IF(IFERROR(FIND(U$1,result!E251)&gt;0,"0")=TRUE,"1","0")+0</f>
        <v>1</v>
      </c>
      <c r="V251">
        <f>IF(IFERROR(FIND(V$1,result!E251)&gt;0,"0")=TRUE,"1","0")+0</f>
        <v>0</v>
      </c>
      <c r="W251" t="str">
        <f>IFERROR(SUBSTITUTE(LEFT(result!G251,FIND(" out",result!G251)-1),"Rating ","")+0,"")</f>
        <v/>
      </c>
      <c r="X251" t="str">
        <f>IFERROR(LEFT(result!I251,FIND(" r",result!I251)-1)+0,"")</f>
        <v/>
      </c>
      <c r="Y251" t="str">
        <f>SUBSTITUTE(RIGHT(result!C251,LEN(result!C251)-SEARCH("in",result!C251)-2),"Kecamatan ","")</f>
        <v>Depok</v>
      </c>
      <c r="Z251">
        <f>IFERROR(SUBSTITUTE(LEFT(result!F251,FIND(" /",result!F251)-1),"Price:$","")+0,"0")+0</f>
        <v>81</v>
      </c>
      <c r="AA251" s="3"/>
      <c r="AB251" s="7"/>
    </row>
    <row r="252" spans="1:28" x14ac:dyDescent="0.35">
      <c r="A252">
        <v>251</v>
      </c>
      <c r="B252" t="str">
        <f>LEFT(result!B252,FIND(" - ",result!B252)-1)</f>
        <v>Homey comfort family room at Harvest House</v>
      </c>
      <c r="C252" t="str">
        <f>LEFT(result!C252,FIND("in",result!C252)-1)</f>
        <v xml:space="preserve">Entire townhouse </v>
      </c>
      <c r="D252">
        <f t="shared" si="16"/>
        <v>1</v>
      </c>
      <c r="E252">
        <f t="shared" si="16"/>
        <v>0</v>
      </c>
      <c r="F252">
        <f t="shared" si="19"/>
        <v>0</v>
      </c>
      <c r="G252">
        <f t="shared" si="19"/>
        <v>0</v>
      </c>
      <c r="H252">
        <f t="shared" si="19"/>
        <v>0</v>
      </c>
      <c r="I252">
        <f t="shared" si="19"/>
        <v>1</v>
      </c>
      <c r="J252">
        <f t="shared" si="19"/>
        <v>0</v>
      </c>
      <c r="K252">
        <f t="shared" si="19"/>
        <v>0</v>
      </c>
      <c r="L252">
        <f t="shared" si="19"/>
        <v>0</v>
      </c>
      <c r="M252">
        <f t="shared" si="19"/>
        <v>0</v>
      </c>
      <c r="N252">
        <f t="shared" si="19"/>
        <v>0</v>
      </c>
      <c r="O252">
        <f t="shared" si="19"/>
        <v>0</v>
      </c>
      <c r="P252">
        <f t="shared" si="19"/>
        <v>1</v>
      </c>
      <c r="Q252">
        <f t="shared" si="19"/>
        <v>0</v>
      </c>
      <c r="R252">
        <f>LEFT(result!D252,FIND(" ",result!D252))+0</f>
        <v>6</v>
      </c>
      <c r="S252">
        <f>IF(IFERROR(FIND(S$1,result!E252)&gt;0,"0")=TRUE,"1","0")+0</f>
        <v>1</v>
      </c>
      <c r="T252">
        <f>IF(IFERROR(FIND(T$1,result!E252)&gt;0,"0")=TRUE,"1","0")+0</f>
        <v>0</v>
      </c>
      <c r="U252">
        <f>IF(IFERROR(FIND(U$1,result!E252)&gt;0,"0")=TRUE,"1","0")+0</f>
        <v>1</v>
      </c>
      <c r="V252">
        <f>IF(IFERROR(FIND(V$1,result!E252)&gt;0,"0")=TRUE,"1","0")+0</f>
        <v>0</v>
      </c>
      <c r="W252" t="str">
        <f>IFERROR(SUBSTITUTE(LEFT(result!G252,FIND(" out",result!G252)-1),"Rating ","")+0,"")</f>
        <v/>
      </c>
      <c r="X252" t="str">
        <f>IFERROR(LEFT(result!I252,FIND(" r",result!I252)-1)+0,"")</f>
        <v/>
      </c>
      <c r="Y252" t="str">
        <f>SUBSTITUTE(RIGHT(result!C252,LEN(result!C252)-SEARCH("in",result!C252)-2),"Kecamatan ","")</f>
        <v>Banguntapan</v>
      </c>
      <c r="Z252">
        <f>IFERROR(SUBSTITUTE(LEFT(result!F252,FIND(" /",result!F252)-1),"Price:$","")+0,"0")+0</f>
        <v>0</v>
      </c>
      <c r="AA252" s="3"/>
      <c r="AB252" s="7"/>
    </row>
    <row r="253" spans="1:28" x14ac:dyDescent="0.35">
      <c r="A253">
        <v>252</v>
      </c>
      <c r="B253" t="str">
        <f>LEFT(result!B253,FIND(" - ",result!B253)-1)</f>
        <v>Omah Kemala Homestay Gunung Kidul Yogyakarta</v>
      </c>
      <c r="C253" t="str">
        <f>LEFT(result!C253,FIND("in",result!C253)-1)</f>
        <v xml:space="preserve">Entire apartment </v>
      </c>
      <c r="D253">
        <f t="shared" si="16"/>
        <v>1</v>
      </c>
      <c r="E253">
        <f t="shared" si="16"/>
        <v>0</v>
      </c>
      <c r="F253">
        <f t="shared" ref="F253:Q258" si="20">IF(IFERROR(FIND(F$1,$C253)&gt;0,"0")=TRUE,"1","0")+0</f>
        <v>0</v>
      </c>
      <c r="G253">
        <f t="shared" si="20"/>
        <v>0</v>
      </c>
      <c r="H253">
        <f t="shared" si="20"/>
        <v>0</v>
      </c>
      <c r="I253">
        <f t="shared" si="20"/>
        <v>0</v>
      </c>
      <c r="J253">
        <f t="shared" si="20"/>
        <v>0</v>
      </c>
      <c r="K253">
        <f t="shared" si="20"/>
        <v>0</v>
      </c>
      <c r="L253">
        <f t="shared" si="20"/>
        <v>0</v>
      </c>
      <c r="M253">
        <f t="shared" si="20"/>
        <v>0</v>
      </c>
      <c r="N253">
        <f t="shared" si="20"/>
        <v>1</v>
      </c>
      <c r="O253">
        <f t="shared" si="20"/>
        <v>0</v>
      </c>
      <c r="P253">
        <f t="shared" si="20"/>
        <v>0</v>
      </c>
      <c r="Q253">
        <f t="shared" si="20"/>
        <v>0</v>
      </c>
      <c r="R253">
        <f>LEFT(result!D253,FIND(" ",result!D253))+0</f>
        <v>8</v>
      </c>
      <c r="S253">
        <f>IF(IFERROR(FIND(S$1,result!E253)&gt;0,"0")=TRUE,"1","0")+0</f>
        <v>1</v>
      </c>
      <c r="T253">
        <f>IF(IFERROR(FIND(T$1,result!E253)&gt;0,"0")=TRUE,"1","0")+0</f>
        <v>0</v>
      </c>
      <c r="U253">
        <f>IF(IFERROR(FIND(U$1,result!E253)&gt;0,"0")=TRUE,"1","0")+0</f>
        <v>1</v>
      </c>
      <c r="V253">
        <f>IF(IFERROR(FIND(V$1,result!E253)&gt;0,"0")=TRUE,"1","0")+0</f>
        <v>0</v>
      </c>
      <c r="W253">
        <f>IFERROR(SUBSTITUTE(LEFT(result!G253,FIND(" out",result!G253)-1),"Rating ","")+0,"")</f>
        <v>4.5</v>
      </c>
      <c r="X253">
        <f>IFERROR(LEFT(result!I253,FIND(" r",result!I253)-1)+0,"")</f>
        <v>4</v>
      </c>
      <c r="Y253" t="str">
        <f>SUBSTITUTE(RIGHT(result!C253,LEN(result!C253)-SEARCH("in",result!C253)-2),"Kecamatan ","")</f>
        <v>Karangmojo</v>
      </c>
      <c r="Z253">
        <f>IFERROR(SUBSTITUTE(LEFT(result!F253,FIND(" /",result!F253)-1),"Price:$","")+0,"0")+0</f>
        <v>77</v>
      </c>
      <c r="AA253" s="3"/>
      <c r="AB253" s="7"/>
    </row>
    <row r="254" spans="1:28" x14ac:dyDescent="0.35">
      <c r="A254">
        <v>253</v>
      </c>
      <c r="B254" t="str">
        <f>LEFT(result!B254,FIND(" - ",result!B254)-1)</f>
        <v>Venus Homestay</v>
      </c>
      <c r="C254" t="str">
        <f>LEFT(result!C254,FIND("in",result!C254)-1)</f>
        <v xml:space="preserve">Entire house </v>
      </c>
      <c r="D254">
        <f t="shared" si="16"/>
        <v>1</v>
      </c>
      <c r="E254">
        <f t="shared" si="16"/>
        <v>0</v>
      </c>
      <c r="F254">
        <f t="shared" si="20"/>
        <v>0</v>
      </c>
      <c r="G254">
        <f t="shared" si="20"/>
        <v>0</v>
      </c>
      <c r="H254">
        <f t="shared" si="20"/>
        <v>0</v>
      </c>
      <c r="I254">
        <f t="shared" si="20"/>
        <v>1</v>
      </c>
      <c r="J254">
        <f t="shared" si="20"/>
        <v>0</v>
      </c>
      <c r="K254">
        <f t="shared" si="20"/>
        <v>0</v>
      </c>
      <c r="L254">
        <f t="shared" si="20"/>
        <v>0</v>
      </c>
      <c r="M254">
        <f t="shared" si="20"/>
        <v>0</v>
      </c>
      <c r="N254">
        <f t="shared" si="20"/>
        <v>0</v>
      </c>
      <c r="O254">
        <f t="shared" si="20"/>
        <v>0</v>
      </c>
      <c r="P254">
        <f t="shared" si="20"/>
        <v>0</v>
      </c>
      <c r="Q254">
        <f t="shared" si="20"/>
        <v>0</v>
      </c>
      <c r="R254">
        <f>LEFT(result!D254,FIND(" ",result!D254))+0</f>
        <v>15</v>
      </c>
      <c r="S254">
        <f>IF(IFERROR(FIND(S$1,result!E254)&gt;0,"0")=TRUE,"1","0")+0</f>
        <v>1</v>
      </c>
      <c r="T254">
        <f>IF(IFERROR(FIND(T$1,result!E254)&gt;0,"0")=TRUE,"1","0")+0</f>
        <v>1</v>
      </c>
      <c r="U254">
        <f>IF(IFERROR(FIND(U$1,result!E254)&gt;0,"0")=TRUE,"1","0")+0</f>
        <v>1</v>
      </c>
      <c r="V254">
        <f>IF(IFERROR(FIND(V$1,result!E254)&gt;0,"0")=TRUE,"1","0")+0</f>
        <v>0</v>
      </c>
      <c r="W254" t="str">
        <f>IFERROR(SUBSTITUTE(LEFT(result!G254,FIND(" out",result!G254)-1),"Rating ","")+0,"")</f>
        <v/>
      </c>
      <c r="X254" t="str">
        <f>IFERROR(LEFT(result!I254,FIND(" r",result!I254)-1)+0,"")</f>
        <v/>
      </c>
      <c r="Y254" t="str">
        <f>SUBSTITUTE(RIGHT(result!C254,LEN(result!C254)-SEARCH("in",result!C254)-2),"Kecamatan ","")</f>
        <v>Depok</v>
      </c>
      <c r="Z254">
        <f>IFERROR(SUBSTITUTE(LEFT(result!F254,FIND(" /",result!F254)-1),"Price:$","")+0,"0")+0</f>
        <v>121</v>
      </c>
      <c r="AA254" s="3"/>
      <c r="AB254" s="7"/>
    </row>
    <row r="255" spans="1:28" x14ac:dyDescent="0.35">
      <c r="A255">
        <v>254</v>
      </c>
      <c r="B255" t="str">
        <f>LEFT(result!B255,FIND(" - ",result!B255)-1)</f>
        <v>Naima Jiwo is Your Second Home</v>
      </c>
      <c r="C255" t="str">
        <f>LEFT(result!C255,FIND("in",result!C255)-1)</f>
        <v xml:space="preserve">Entire house </v>
      </c>
      <c r="D255">
        <f t="shared" si="16"/>
        <v>1</v>
      </c>
      <c r="E255">
        <f t="shared" si="16"/>
        <v>0</v>
      </c>
      <c r="F255">
        <f t="shared" si="20"/>
        <v>0</v>
      </c>
      <c r="G255">
        <f t="shared" si="20"/>
        <v>0</v>
      </c>
      <c r="H255">
        <f t="shared" si="20"/>
        <v>0</v>
      </c>
      <c r="I255">
        <f t="shared" si="20"/>
        <v>1</v>
      </c>
      <c r="J255">
        <f t="shared" si="20"/>
        <v>0</v>
      </c>
      <c r="K255">
        <f t="shared" si="20"/>
        <v>0</v>
      </c>
      <c r="L255">
        <f t="shared" si="20"/>
        <v>0</v>
      </c>
      <c r="M255">
        <f t="shared" si="20"/>
        <v>0</v>
      </c>
      <c r="N255">
        <f t="shared" si="20"/>
        <v>0</v>
      </c>
      <c r="O255">
        <f t="shared" si="20"/>
        <v>0</v>
      </c>
      <c r="P255">
        <f t="shared" si="20"/>
        <v>0</v>
      </c>
      <c r="Q255">
        <f t="shared" si="20"/>
        <v>0</v>
      </c>
      <c r="R255">
        <f>LEFT(result!D255,FIND(" ",result!D255))+0</f>
        <v>6</v>
      </c>
      <c r="S255">
        <f>IF(IFERROR(FIND(S$1,result!E255)&gt;0,"0")=TRUE,"1","0")+0</f>
        <v>1</v>
      </c>
      <c r="T255">
        <f>IF(IFERROR(FIND(T$1,result!E255)&gt;0,"0")=TRUE,"1","0")+0</f>
        <v>1</v>
      </c>
      <c r="U255">
        <f>IF(IFERROR(FIND(U$1,result!E255)&gt;0,"0")=TRUE,"1","0")+0</f>
        <v>1</v>
      </c>
      <c r="V255">
        <f>IF(IFERROR(FIND(V$1,result!E255)&gt;0,"0")=TRUE,"1","0")+0</f>
        <v>0</v>
      </c>
      <c r="W255" t="str">
        <f>IFERROR(SUBSTITUTE(LEFT(result!G255,FIND(" out",result!G255)-1),"Rating ","")+0,"")</f>
        <v/>
      </c>
      <c r="X255" t="str">
        <f>IFERROR(LEFT(result!I255,FIND(" r",result!I255)-1)+0,"")</f>
        <v/>
      </c>
      <c r="Y255" t="str">
        <f>SUBSTITUTE(RIGHT(result!C255,LEN(result!C255)-SEARCH("in",result!C255)-2),"Kecamatan ","")</f>
        <v>Mergangsan</v>
      </c>
      <c r="Z255">
        <f>IFERROR(SUBSTITUTE(LEFT(result!F255,FIND(" /",result!F255)-1),"Price:$","")+0,"0")+0</f>
        <v>161</v>
      </c>
      <c r="AA255" s="3"/>
      <c r="AB255" s="7"/>
    </row>
    <row r="256" spans="1:28" x14ac:dyDescent="0.35">
      <c r="A256">
        <v>255</v>
      </c>
      <c r="B256" t="str">
        <f>LEFT(result!B256,FIND(" - ",result!B256)-1)</f>
        <v>Dipa Homestay Jogja</v>
      </c>
      <c r="C256" t="str">
        <f>LEFT(result!C256,FIND("in",result!C256)-1)</f>
        <v xml:space="preserve">Entire house </v>
      </c>
      <c r="D256">
        <f t="shared" si="16"/>
        <v>1</v>
      </c>
      <c r="E256">
        <f t="shared" si="16"/>
        <v>0</v>
      </c>
      <c r="F256">
        <f t="shared" si="20"/>
        <v>0</v>
      </c>
      <c r="G256">
        <f t="shared" si="20"/>
        <v>0</v>
      </c>
      <c r="H256">
        <f t="shared" si="20"/>
        <v>0</v>
      </c>
      <c r="I256">
        <f t="shared" si="20"/>
        <v>1</v>
      </c>
      <c r="J256">
        <f t="shared" si="20"/>
        <v>0</v>
      </c>
      <c r="K256">
        <f t="shared" si="20"/>
        <v>0</v>
      </c>
      <c r="L256">
        <f t="shared" si="20"/>
        <v>0</v>
      </c>
      <c r="M256">
        <f t="shared" si="20"/>
        <v>0</v>
      </c>
      <c r="N256">
        <f t="shared" si="20"/>
        <v>0</v>
      </c>
      <c r="O256">
        <f t="shared" si="20"/>
        <v>0</v>
      </c>
      <c r="P256">
        <f t="shared" si="20"/>
        <v>0</v>
      </c>
      <c r="Q256">
        <f t="shared" si="20"/>
        <v>0</v>
      </c>
      <c r="R256">
        <f>LEFT(result!D256,FIND(" ",result!D256))+0</f>
        <v>10</v>
      </c>
      <c r="S256">
        <f>IF(IFERROR(FIND(S$1,result!E256)&gt;0,"0")=TRUE,"1","0")+0</f>
        <v>1</v>
      </c>
      <c r="T256">
        <f>IF(IFERROR(FIND(T$1,result!E256)&gt;0,"0")=TRUE,"1","0")+0</f>
        <v>0</v>
      </c>
      <c r="U256">
        <f>IF(IFERROR(FIND(U$1,result!E256)&gt;0,"0")=TRUE,"1","0")+0</f>
        <v>1</v>
      </c>
      <c r="V256">
        <f>IF(IFERROR(FIND(V$1,result!E256)&gt;0,"0")=TRUE,"1","0")+0</f>
        <v>0</v>
      </c>
      <c r="W256" t="str">
        <f>IFERROR(SUBSTITUTE(LEFT(result!G256,FIND(" out",result!G256)-1),"Rating ","")+0,"")</f>
        <v/>
      </c>
      <c r="X256" t="str">
        <f>IFERROR(LEFT(result!I256,FIND(" r",result!I256)-1)+0,"")</f>
        <v/>
      </c>
      <c r="Y256" t="str">
        <f>SUBSTITUTE(RIGHT(result!C256,LEN(result!C256)-SEARCH("in",result!C256)-2),"Kecamatan ","")</f>
        <v>Mlati</v>
      </c>
      <c r="Z256">
        <f>IFERROR(SUBSTITUTE(LEFT(result!F256,FIND(" /",result!F256)-1),"Price:$","")+0,"0")+0</f>
        <v>563</v>
      </c>
      <c r="AA256" s="3"/>
      <c r="AB256" s="7"/>
    </row>
    <row r="257" spans="1:28" x14ac:dyDescent="0.35">
      <c r="A257">
        <v>256</v>
      </c>
      <c r="B257" t="str">
        <f>LEFT(result!B257,FIND(" - ",result!B257)-1)</f>
        <v>Live like a local in Salaman</v>
      </c>
      <c r="C257" t="str">
        <f>LEFT(result!C257,FIND("in",result!C257)-1)</f>
        <v xml:space="preserve">Entire house </v>
      </c>
      <c r="D257">
        <f t="shared" si="16"/>
        <v>1</v>
      </c>
      <c r="E257">
        <f t="shared" si="16"/>
        <v>0</v>
      </c>
      <c r="F257">
        <f t="shared" si="20"/>
        <v>0</v>
      </c>
      <c r="G257">
        <f t="shared" si="20"/>
        <v>0</v>
      </c>
      <c r="H257">
        <f t="shared" si="20"/>
        <v>0</v>
      </c>
      <c r="I257">
        <f t="shared" si="20"/>
        <v>1</v>
      </c>
      <c r="J257">
        <f t="shared" si="20"/>
        <v>0</v>
      </c>
      <c r="K257">
        <f t="shared" si="20"/>
        <v>0</v>
      </c>
      <c r="L257">
        <f t="shared" si="20"/>
        <v>0</v>
      </c>
      <c r="M257">
        <f t="shared" si="20"/>
        <v>0</v>
      </c>
      <c r="N257">
        <f t="shared" si="20"/>
        <v>0</v>
      </c>
      <c r="O257">
        <f t="shared" si="20"/>
        <v>0</v>
      </c>
      <c r="P257">
        <f t="shared" si="20"/>
        <v>0</v>
      </c>
      <c r="Q257">
        <f t="shared" si="20"/>
        <v>0</v>
      </c>
      <c r="R257">
        <f>LEFT(result!D257,FIND(" ",result!D257))+0</f>
        <v>6</v>
      </c>
      <c r="S257">
        <f>IF(IFERROR(FIND(S$1,result!E257)&gt;0,"0")=TRUE,"1","0")+0</f>
        <v>0</v>
      </c>
      <c r="T257">
        <f>IF(IFERROR(FIND(T$1,result!E257)&gt;0,"0")=TRUE,"1","0")+0</f>
        <v>0</v>
      </c>
      <c r="U257">
        <f>IF(IFERROR(FIND(U$1,result!E257)&gt;0,"0")=TRUE,"1","0")+0</f>
        <v>1</v>
      </c>
      <c r="V257">
        <f>IF(IFERROR(FIND(V$1,result!E257)&gt;0,"0")=TRUE,"1","0")+0</f>
        <v>0</v>
      </c>
      <c r="W257" t="str">
        <f>IFERROR(SUBSTITUTE(LEFT(result!G257,FIND(" out",result!G257)-1),"Rating ","")+0,"")</f>
        <v/>
      </c>
      <c r="X257" t="str">
        <f>IFERROR(LEFT(result!I257,FIND(" r",result!I257)-1)+0,"")</f>
        <v/>
      </c>
      <c r="Y257" t="str">
        <f>SUBSTITUTE(RIGHT(result!C257,LEN(result!C257)-SEARCH("in",result!C257)-2),"Kecamatan ","")</f>
        <v>Salaman</v>
      </c>
      <c r="Z257">
        <f>IFERROR(SUBSTITUTE(LEFT(result!F257,FIND(" /",result!F257)-1),"Price:$","")+0,"0")+0</f>
        <v>28</v>
      </c>
      <c r="AA257" s="3"/>
      <c r="AB257" s="7"/>
    </row>
    <row r="258" spans="1:28" x14ac:dyDescent="0.35">
      <c r="A258">
        <v>257</v>
      </c>
      <c r="B258" t="str">
        <f>LEFT(result!B258,FIND(" - ",result!B258)-1)</f>
        <v>VILLA KAMPUNG AYEM, natural &amp; kapasitas rombongan</v>
      </c>
      <c r="C258" t="str">
        <f>LEFT(result!C258,FIND("in",result!C258)-1)</f>
        <v>Entire cab</v>
      </c>
      <c r="D258">
        <f t="shared" si="16"/>
        <v>1</v>
      </c>
      <c r="E258">
        <f t="shared" si="16"/>
        <v>0</v>
      </c>
      <c r="F258">
        <f t="shared" si="20"/>
        <v>0</v>
      </c>
      <c r="G258">
        <f t="shared" si="20"/>
        <v>0</v>
      </c>
      <c r="H258">
        <f t="shared" si="20"/>
        <v>0</v>
      </c>
      <c r="I258">
        <f t="shared" si="20"/>
        <v>0</v>
      </c>
      <c r="J258">
        <f t="shared" si="20"/>
        <v>0</v>
      </c>
      <c r="K258">
        <f t="shared" si="20"/>
        <v>0</v>
      </c>
      <c r="L258">
        <f t="shared" si="20"/>
        <v>0</v>
      </c>
      <c r="M258">
        <f t="shared" si="20"/>
        <v>1</v>
      </c>
      <c r="N258">
        <f t="shared" si="20"/>
        <v>0</v>
      </c>
      <c r="O258">
        <f t="shared" si="20"/>
        <v>0</v>
      </c>
      <c r="P258">
        <f t="shared" si="20"/>
        <v>0</v>
      </c>
      <c r="Q258">
        <f t="shared" si="20"/>
        <v>0</v>
      </c>
      <c r="R258">
        <f>LEFT(result!D258,FIND(" ",result!D258))+0</f>
        <v>16</v>
      </c>
      <c r="S258">
        <f>IF(IFERROR(FIND(S$1,result!E258)&gt;0,"0")=TRUE,"1","0")+0</f>
        <v>0</v>
      </c>
      <c r="T258">
        <f>IF(IFERROR(FIND(T$1,result!E258)&gt;0,"0")=TRUE,"1","0")+0</f>
        <v>1</v>
      </c>
      <c r="U258">
        <f>IF(IFERROR(FIND(U$1,result!E258)&gt;0,"0")=TRUE,"1","0")+0</f>
        <v>1</v>
      </c>
      <c r="V258">
        <f>IF(IFERROR(FIND(V$1,result!E258)&gt;0,"0")=TRUE,"1","0")+0</f>
        <v>1</v>
      </c>
      <c r="W258" t="str">
        <f>IFERROR(SUBSTITUTE(LEFT(result!G258,FIND(" out",result!G258)-1),"Rating ","")+0,"")</f>
        <v/>
      </c>
      <c r="X258" t="str">
        <f>IFERROR(LEFT(result!I258,FIND(" r",result!I258)-1)+0,"")</f>
        <v/>
      </c>
      <c r="Y258" t="str">
        <f>SUBSTITUTE(RIGHT(result!C258,LEN(result!C258)-SEARCH("in",result!C258)-2),"Kecamatan ","")</f>
        <v>in Kabupaten Sleman</v>
      </c>
      <c r="Z258">
        <f>IFERROR(SUBSTITUTE(LEFT(result!F258,FIND(" /",result!F258)-1),"Price:$","")+0,"0")+0</f>
        <v>338</v>
      </c>
      <c r="AA258" s="3"/>
      <c r="AB258" s="7"/>
    </row>
    <row r="259" spans="1:28" x14ac:dyDescent="0.35">
      <c r="A259">
        <v>258</v>
      </c>
      <c r="B259" t="str">
        <f>LEFT(result!B259,FIND(" - ",result!B259)-1)</f>
        <v>Ngangeni Homestay</v>
      </c>
      <c r="C259" t="str">
        <f>LEFT(result!C259,FIND("in",result!C259)-1)</f>
        <v xml:space="preserve">Entire house </v>
      </c>
      <c r="D259">
        <f t="shared" ref="D259:Q301" si="21">IF(IFERROR(FIND(D$1,$C259)&gt;0,"0")=TRUE,"1","0")+0</f>
        <v>1</v>
      </c>
      <c r="E259">
        <f t="shared" si="21"/>
        <v>0</v>
      </c>
      <c r="F259">
        <f t="shared" si="21"/>
        <v>0</v>
      </c>
      <c r="G259">
        <f t="shared" si="21"/>
        <v>0</v>
      </c>
      <c r="H259">
        <f t="shared" si="21"/>
        <v>0</v>
      </c>
      <c r="I259">
        <f t="shared" si="21"/>
        <v>1</v>
      </c>
      <c r="J259">
        <f t="shared" si="21"/>
        <v>0</v>
      </c>
      <c r="K259">
        <f t="shared" si="21"/>
        <v>0</v>
      </c>
      <c r="L259">
        <f t="shared" si="21"/>
        <v>0</v>
      </c>
      <c r="M259">
        <f t="shared" si="21"/>
        <v>0</v>
      </c>
      <c r="N259">
        <f t="shared" si="21"/>
        <v>0</v>
      </c>
      <c r="O259">
        <f t="shared" si="21"/>
        <v>0</v>
      </c>
      <c r="P259">
        <f t="shared" si="21"/>
        <v>0</v>
      </c>
      <c r="Q259">
        <f t="shared" si="21"/>
        <v>0</v>
      </c>
      <c r="R259">
        <f>LEFT(result!D259,FIND(" ",result!D259))+0</f>
        <v>6</v>
      </c>
      <c r="S259">
        <f>IF(IFERROR(FIND(S$1,result!E259)&gt;0,"0")=TRUE,"1","0")+0</f>
        <v>1</v>
      </c>
      <c r="T259">
        <f>IF(IFERROR(FIND(T$1,result!E259)&gt;0,"0")=TRUE,"1","0")+0</f>
        <v>0</v>
      </c>
      <c r="U259">
        <f>IF(IFERROR(FIND(U$1,result!E259)&gt;0,"0")=TRUE,"1","0")+0</f>
        <v>1</v>
      </c>
      <c r="V259">
        <f>IF(IFERROR(FIND(V$1,result!E259)&gt;0,"0")=TRUE,"1","0")+0</f>
        <v>0</v>
      </c>
      <c r="W259" t="str">
        <f>IFERROR(SUBSTITUTE(LEFT(result!G259,FIND(" out",result!G259)-1),"Rating ","")+0,"")</f>
        <v/>
      </c>
      <c r="X259" t="str">
        <f>IFERROR(LEFT(result!I259,FIND(" r",result!I259)-1)+0,"")</f>
        <v/>
      </c>
      <c r="Y259" t="str">
        <f>SUBSTITUTE(RIGHT(result!C259,LEN(result!C259)-SEARCH("in",result!C259)-2),"Kecamatan ","")</f>
        <v>Ngaglik</v>
      </c>
      <c r="Z259">
        <f>IFERROR(SUBSTITUTE(LEFT(result!F259,FIND(" /",result!F259)-1),"Price:$","")+0,"0")+0</f>
        <v>125</v>
      </c>
      <c r="AA259" s="3"/>
      <c r="AB259" s="7"/>
    </row>
    <row r="260" spans="1:28" x14ac:dyDescent="0.35">
      <c r="A260">
        <v>259</v>
      </c>
      <c r="B260" t="str">
        <f>LEFT(result!B260,FIND(" - ",result!B260)-1)</f>
        <v>Homestay jogjakarta</v>
      </c>
      <c r="C260" t="str">
        <f>LEFT(result!C260,FIND("in",result!C260)-1)</f>
        <v xml:space="preserve">Entire house </v>
      </c>
      <c r="D260">
        <f t="shared" si="21"/>
        <v>1</v>
      </c>
      <c r="E260">
        <f t="shared" si="21"/>
        <v>0</v>
      </c>
      <c r="F260">
        <f t="shared" si="21"/>
        <v>0</v>
      </c>
      <c r="G260">
        <f t="shared" si="21"/>
        <v>0</v>
      </c>
      <c r="H260">
        <f t="shared" si="21"/>
        <v>0</v>
      </c>
      <c r="I260">
        <f t="shared" si="21"/>
        <v>1</v>
      </c>
      <c r="J260">
        <f t="shared" si="21"/>
        <v>0</v>
      </c>
      <c r="K260">
        <f t="shared" si="21"/>
        <v>0</v>
      </c>
      <c r="L260">
        <f t="shared" si="21"/>
        <v>0</v>
      </c>
      <c r="M260">
        <f t="shared" si="21"/>
        <v>0</v>
      </c>
      <c r="N260">
        <f t="shared" si="21"/>
        <v>0</v>
      </c>
      <c r="O260">
        <f t="shared" si="21"/>
        <v>0</v>
      </c>
      <c r="P260">
        <f t="shared" si="21"/>
        <v>0</v>
      </c>
      <c r="Q260">
        <f t="shared" si="21"/>
        <v>0</v>
      </c>
      <c r="R260">
        <f>LEFT(result!D260,FIND(" ",result!D260))+0</f>
        <v>5</v>
      </c>
      <c r="S260">
        <f>IF(IFERROR(FIND(S$1,result!E260)&gt;0,"0")=TRUE,"1","0")+0</f>
        <v>1</v>
      </c>
      <c r="T260">
        <f>IF(IFERROR(FIND(T$1,result!E260)&gt;0,"0")=TRUE,"1","0")+0</f>
        <v>1</v>
      </c>
      <c r="U260">
        <f>IF(IFERROR(FIND(U$1,result!E260)&gt;0,"0")=TRUE,"1","0")+0</f>
        <v>1</v>
      </c>
      <c r="V260">
        <f>IF(IFERROR(FIND(V$1,result!E260)&gt;0,"0")=TRUE,"1","0")+0</f>
        <v>0</v>
      </c>
      <c r="W260" t="str">
        <f>IFERROR(SUBSTITUTE(LEFT(result!G260,FIND(" out",result!G260)-1),"Rating ","")+0,"")</f>
        <v/>
      </c>
      <c r="X260" t="str">
        <f>IFERROR(LEFT(result!I260,FIND(" r",result!I260)-1)+0,"")</f>
        <v/>
      </c>
      <c r="Y260" t="str">
        <f>SUBSTITUTE(RIGHT(result!C260,LEN(result!C260)-SEARCH("in",result!C260)-2),"Kecamatan ","")</f>
        <v>Ngemplak</v>
      </c>
      <c r="Z260">
        <f>IFERROR(SUBSTITUTE(LEFT(result!F260,FIND(" /",result!F260)-1),"Price:$","")+0,"0")+0</f>
        <v>60</v>
      </c>
      <c r="AA260" s="3"/>
      <c r="AB260" s="7"/>
    </row>
    <row r="261" spans="1:28" x14ac:dyDescent="0.35">
      <c r="A261">
        <v>260</v>
      </c>
      <c r="B261" t="str">
        <f>LEFT(result!B261,FIND(" - ",result!B261)-1)</f>
        <v>Home A-1 Guest House</v>
      </c>
      <c r="C261" t="str">
        <f>LEFT(result!C261,FIND("in",result!C261)-1)</f>
        <v xml:space="preserve">Entire house </v>
      </c>
      <c r="D261">
        <f t="shared" si="21"/>
        <v>1</v>
      </c>
      <c r="E261">
        <f t="shared" si="21"/>
        <v>0</v>
      </c>
      <c r="F261">
        <f t="shared" si="21"/>
        <v>0</v>
      </c>
      <c r="G261">
        <f t="shared" si="21"/>
        <v>0</v>
      </c>
      <c r="H261">
        <f t="shared" si="21"/>
        <v>0</v>
      </c>
      <c r="I261">
        <f t="shared" si="21"/>
        <v>1</v>
      </c>
      <c r="J261">
        <f t="shared" si="21"/>
        <v>0</v>
      </c>
      <c r="K261">
        <f t="shared" si="21"/>
        <v>0</v>
      </c>
      <c r="L261">
        <f t="shared" si="21"/>
        <v>0</v>
      </c>
      <c r="M261">
        <f t="shared" si="21"/>
        <v>0</v>
      </c>
      <c r="N261">
        <f t="shared" si="21"/>
        <v>0</v>
      </c>
      <c r="O261">
        <f t="shared" si="21"/>
        <v>0</v>
      </c>
      <c r="P261">
        <f t="shared" si="21"/>
        <v>0</v>
      </c>
      <c r="Q261">
        <f t="shared" si="21"/>
        <v>0</v>
      </c>
      <c r="R261">
        <f>LEFT(result!D261,FIND(" ",result!D261))+0</f>
        <v>9</v>
      </c>
      <c r="S261">
        <f>IF(IFERROR(FIND(S$1,result!E261)&gt;0,"0")=TRUE,"1","0")+0</f>
        <v>1</v>
      </c>
      <c r="T261">
        <f>IF(IFERROR(FIND(T$1,result!E261)&gt;0,"0")=TRUE,"1","0")+0</f>
        <v>1</v>
      </c>
      <c r="U261">
        <f>IF(IFERROR(FIND(U$1,result!E261)&gt;0,"0")=TRUE,"1","0")+0</f>
        <v>1</v>
      </c>
      <c r="V261">
        <f>IF(IFERROR(FIND(V$1,result!E261)&gt;0,"0")=TRUE,"1","0")+0</f>
        <v>0</v>
      </c>
      <c r="W261">
        <f>IFERROR(SUBSTITUTE(LEFT(result!G261,FIND(" out",result!G261)-1),"Rating ","")+0,"")</f>
        <v>4.45</v>
      </c>
      <c r="X261">
        <f>IFERROR(LEFT(result!I261,FIND(" r",result!I261)-1)+0,"")</f>
        <v>12</v>
      </c>
      <c r="Y261" t="str">
        <f>SUBSTITUTE(RIGHT(result!C261,LEN(result!C261)-SEARCH("in",result!C261)-2),"Kecamatan ","")</f>
        <v>Sleman</v>
      </c>
      <c r="Z261">
        <f>IFERROR(SUBSTITUTE(LEFT(result!F261,FIND(" /",result!F261)-1),"Price:$","")+0,"0")+0</f>
        <v>141</v>
      </c>
      <c r="AA261" s="3"/>
      <c r="AB261" s="7"/>
    </row>
    <row r="262" spans="1:28" x14ac:dyDescent="0.35">
      <c r="A262">
        <v>261</v>
      </c>
      <c r="B262" t="str">
        <f>LEFT(result!B262,FIND(" - ",result!B262)-1)</f>
        <v>Omah Kemala Homestay Gunung Kidul Yogyakarta</v>
      </c>
      <c r="C262" t="str">
        <f>LEFT(result!C262,FIND("in",result!C262)-1)</f>
        <v xml:space="preserve">Entire apartment </v>
      </c>
      <c r="D262">
        <f t="shared" si="21"/>
        <v>1</v>
      </c>
      <c r="E262">
        <f t="shared" si="21"/>
        <v>0</v>
      </c>
      <c r="F262">
        <f t="shared" si="21"/>
        <v>0</v>
      </c>
      <c r="G262">
        <f t="shared" si="21"/>
        <v>0</v>
      </c>
      <c r="H262">
        <f t="shared" si="21"/>
        <v>0</v>
      </c>
      <c r="I262">
        <f t="shared" si="21"/>
        <v>0</v>
      </c>
      <c r="J262">
        <f t="shared" si="21"/>
        <v>0</v>
      </c>
      <c r="K262">
        <f t="shared" si="21"/>
        <v>0</v>
      </c>
      <c r="L262">
        <f t="shared" si="21"/>
        <v>0</v>
      </c>
      <c r="M262">
        <f t="shared" si="21"/>
        <v>0</v>
      </c>
      <c r="N262">
        <f t="shared" si="21"/>
        <v>1</v>
      </c>
      <c r="O262">
        <f t="shared" si="21"/>
        <v>0</v>
      </c>
      <c r="P262">
        <f t="shared" si="21"/>
        <v>0</v>
      </c>
      <c r="Q262">
        <f t="shared" si="21"/>
        <v>0</v>
      </c>
      <c r="R262">
        <f>LEFT(result!D262,FIND(" ",result!D262))+0</f>
        <v>8</v>
      </c>
      <c r="S262">
        <f>IF(IFERROR(FIND(S$1,result!E262)&gt;0,"0")=TRUE,"1","0")+0</f>
        <v>1</v>
      </c>
      <c r="T262">
        <f>IF(IFERROR(FIND(T$1,result!E262)&gt;0,"0")=TRUE,"1","0")+0</f>
        <v>0</v>
      </c>
      <c r="U262">
        <f>IF(IFERROR(FIND(U$1,result!E262)&gt;0,"0")=TRUE,"1","0")+0</f>
        <v>1</v>
      </c>
      <c r="V262">
        <f>IF(IFERROR(FIND(V$1,result!E262)&gt;0,"0")=TRUE,"1","0")+0</f>
        <v>0</v>
      </c>
      <c r="W262">
        <f>IFERROR(SUBSTITUTE(LEFT(result!G262,FIND(" out",result!G262)-1),"Rating ","")+0,"")</f>
        <v>4.5</v>
      </c>
      <c r="X262">
        <f>IFERROR(LEFT(result!I262,FIND(" r",result!I262)-1)+0,"")</f>
        <v>4</v>
      </c>
      <c r="Y262" t="str">
        <f>SUBSTITUTE(RIGHT(result!C262,LEN(result!C262)-SEARCH("in",result!C262)-2),"Kecamatan ","")</f>
        <v>Karangmojo</v>
      </c>
      <c r="Z262">
        <f>IFERROR(SUBSTITUTE(LEFT(result!F262,FIND(" /",result!F262)-1),"Price:$","")+0,"0")+0</f>
        <v>67</v>
      </c>
      <c r="AA262" s="3"/>
      <c r="AB262" s="7"/>
    </row>
    <row r="263" spans="1:28" x14ac:dyDescent="0.35">
      <c r="A263">
        <v>262</v>
      </c>
      <c r="B263" t="str">
        <f>LEFT(result!B263,FIND(" - ",result!B263)-1)</f>
        <v>Griya Maknyak</v>
      </c>
      <c r="C263" t="str">
        <f>LEFT(result!C263,FIND("in",result!C263)-1)</f>
        <v xml:space="preserve">Entire house </v>
      </c>
      <c r="D263">
        <f t="shared" si="21"/>
        <v>1</v>
      </c>
      <c r="E263">
        <f t="shared" si="21"/>
        <v>0</v>
      </c>
      <c r="F263">
        <f t="shared" si="21"/>
        <v>0</v>
      </c>
      <c r="G263">
        <f t="shared" si="21"/>
        <v>0</v>
      </c>
      <c r="H263">
        <f t="shared" si="21"/>
        <v>0</v>
      </c>
      <c r="I263">
        <f t="shared" si="21"/>
        <v>1</v>
      </c>
      <c r="J263">
        <f t="shared" si="21"/>
        <v>0</v>
      </c>
      <c r="K263">
        <f t="shared" si="21"/>
        <v>0</v>
      </c>
      <c r="L263">
        <f t="shared" si="21"/>
        <v>0</v>
      </c>
      <c r="M263">
        <f t="shared" si="21"/>
        <v>0</v>
      </c>
      <c r="N263">
        <f t="shared" si="21"/>
        <v>0</v>
      </c>
      <c r="O263">
        <f t="shared" si="21"/>
        <v>0</v>
      </c>
      <c r="P263">
        <f t="shared" si="21"/>
        <v>0</v>
      </c>
      <c r="Q263">
        <f t="shared" si="21"/>
        <v>0</v>
      </c>
      <c r="R263">
        <f>LEFT(result!D263,FIND(" ",result!D263))+0</f>
        <v>5</v>
      </c>
      <c r="S263">
        <f>IF(IFERROR(FIND(S$1,result!E263)&gt;0,"0")=TRUE,"1","0")+0</f>
        <v>0</v>
      </c>
      <c r="T263">
        <f>IF(IFERROR(FIND(T$1,result!E263)&gt;0,"0")=TRUE,"1","0")+0</f>
        <v>0</v>
      </c>
      <c r="U263">
        <f>IF(IFERROR(FIND(U$1,result!E263)&gt;0,"0")=TRUE,"1","0")+0</f>
        <v>1</v>
      </c>
      <c r="V263">
        <f>IF(IFERROR(FIND(V$1,result!E263)&gt;0,"0")=TRUE,"1","0")+0</f>
        <v>0</v>
      </c>
      <c r="W263" t="str">
        <f>IFERROR(SUBSTITUTE(LEFT(result!G263,FIND(" out",result!G263)-1),"Rating ","")+0,"")</f>
        <v/>
      </c>
      <c r="X263" t="str">
        <f>IFERROR(LEFT(result!I263,FIND(" r",result!I263)-1)+0,"")</f>
        <v/>
      </c>
      <c r="Y263" t="str">
        <f>SUBSTITUTE(RIGHT(result!C263,LEN(result!C263)-SEARCH("in",result!C263)-2),"Kecamatan ","")</f>
        <v>Kasihan</v>
      </c>
      <c r="Z263">
        <f>IFERROR(SUBSTITUTE(LEFT(result!F263,FIND(" /",result!F263)-1),"Price:$","")+0,"0")+0</f>
        <v>46</v>
      </c>
      <c r="AA263" s="3"/>
      <c r="AB263" s="7"/>
    </row>
    <row r="264" spans="1:28" x14ac:dyDescent="0.35">
      <c r="A264">
        <v>263</v>
      </c>
      <c r="B264" t="str">
        <f>LEFT(result!B264,FIND(" - ",result!B264)-1)</f>
        <v>SVB sweat home</v>
      </c>
      <c r="C264" t="str">
        <f>LEFT(result!C264,FIND("in",result!C264)-1)</f>
        <v xml:space="preserve">Entire house </v>
      </c>
      <c r="D264">
        <f t="shared" si="21"/>
        <v>1</v>
      </c>
      <c r="E264">
        <f t="shared" si="21"/>
        <v>0</v>
      </c>
      <c r="F264">
        <f t="shared" si="21"/>
        <v>0</v>
      </c>
      <c r="G264">
        <f t="shared" si="21"/>
        <v>0</v>
      </c>
      <c r="H264">
        <f t="shared" si="21"/>
        <v>0</v>
      </c>
      <c r="I264">
        <f t="shared" si="21"/>
        <v>1</v>
      </c>
      <c r="J264">
        <f t="shared" si="21"/>
        <v>0</v>
      </c>
      <c r="K264">
        <f t="shared" si="21"/>
        <v>0</v>
      </c>
      <c r="L264">
        <f t="shared" si="21"/>
        <v>0</v>
      </c>
      <c r="M264">
        <f t="shared" si="21"/>
        <v>0</v>
      </c>
      <c r="N264">
        <f t="shared" si="21"/>
        <v>0</v>
      </c>
      <c r="O264">
        <f t="shared" si="21"/>
        <v>0</v>
      </c>
      <c r="P264">
        <f t="shared" si="21"/>
        <v>0</v>
      </c>
      <c r="Q264">
        <f t="shared" si="21"/>
        <v>0</v>
      </c>
      <c r="R264">
        <f>LEFT(result!D264,FIND(" ",result!D264))+0</f>
        <v>8</v>
      </c>
      <c r="S264">
        <f>IF(IFERROR(FIND(S$1,result!E264)&gt;0,"0")=TRUE,"1","0")+0</f>
        <v>1</v>
      </c>
      <c r="T264">
        <f>IF(IFERROR(FIND(T$1,result!E264)&gt;0,"0")=TRUE,"1","0")+0</f>
        <v>1</v>
      </c>
      <c r="U264">
        <f>IF(IFERROR(FIND(U$1,result!E264)&gt;0,"0")=TRUE,"1","0")+0</f>
        <v>1</v>
      </c>
      <c r="V264">
        <f>IF(IFERROR(FIND(V$1,result!E264)&gt;0,"0")=TRUE,"1","0")+0</f>
        <v>1</v>
      </c>
      <c r="W264" t="str">
        <f>IFERROR(SUBSTITUTE(LEFT(result!G264,FIND(" out",result!G264)-1),"Rating ","")+0,"")</f>
        <v/>
      </c>
      <c r="X264" t="str">
        <f>IFERROR(LEFT(result!I264,FIND(" r",result!I264)-1)+0,"")</f>
        <v/>
      </c>
      <c r="Y264" t="str">
        <f>SUBSTITUTE(RIGHT(result!C264,LEN(result!C264)-SEARCH("in",result!C264)-2),"Kecamatan ","")</f>
        <v>Mlati</v>
      </c>
      <c r="Z264">
        <f>IFERROR(SUBSTITUTE(LEFT(result!F264,FIND(" /",result!F264)-1),"Price:$","")+0,"0")+0</f>
        <v>225</v>
      </c>
      <c r="AA264" s="3"/>
      <c r="AB264" s="7"/>
    </row>
    <row r="265" spans="1:28" x14ac:dyDescent="0.35">
      <c r="A265">
        <v>264</v>
      </c>
      <c r="B265" t="str">
        <f>LEFT(result!B265,FIND(" - ",result!B265)-1)</f>
        <v>Elok Homestay 3menit dari bandara adisucipto</v>
      </c>
      <c r="C265" t="str">
        <f>LEFT(result!C265,FIND("in",result!C265)-1)</f>
        <v xml:space="preserve">Entire house </v>
      </c>
      <c r="D265">
        <f t="shared" si="21"/>
        <v>1</v>
      </c>
      <c r="E265">
        <f t="shared" si="21"/>
        <v>0</v>
      </c>
      <c r="F265">
        <f t="shared" si="21"/>
        <v>0</v>
      </c>
      <c r="G265">
        <f t="shared" si="21"/>
        <v>0</v>
      </c>
      <c r="H265">
        <f t="shared" si="21"/>
        <v>0</v>
      </c>
      <c r="I265">
        <f t="shared" si="21"/>
        <v>1</v>
      </c>
      <c r="J265">
        <f t="shared" si="21"/>
        <v>0</v>
      </c>
      <c r="K265">
        <f t="shared" si="21"/>
        <v>0</v>
      </c>
      <c r="L265">
        <f t="shared" si="21"/>
        <v>0</v>
      </c>
      <c r="M265">
        <f t="shared" si="21"/>
        <v>0</v>
      </c>
      <c r="N265">
        <f t="shared" si="21"/>
        <v>0</v>
      </c>
      <c r="O265">
        <f t="shared" si="21"/>
        <v>0</v>
      </c>
      <c r="P265">
        <f t="shared" si="21"/>
        <v>0</v>
      </c>
      <c r="Q265">
        <f t="shared" si="21"/>
        <v>0</v>
      </c>
      <c r="R265">
        <f>LEFT(result!D265,FIND(" ",result!D265))+0</f>
        <v>6</v>
      </c>
      <c r="S265">
        <f>IF(IFERROR(FIND(S$1,result!E265)&gt;0,"0")=TRUE,"1","0")+0</f>
        <v>1</v>
      </c>
      <c r="T265">
        <f>IF(IFERROR(FIND(T$1,result!E265)&gt;0,"0")=TRUE,"1","0")+0</f>
        <v>0</v>
      </c>
      <c r="U265">
        <f>IF(IFERROR(FIND(U$1,result!E265)&gt;0,"0")=TRUE,"1","0")+0</f>
        <v>1</v>
      </c>
      <c r="V265">
        <f>IF(IFERROR(FIND(V$1,result!E265)&gt;0,"0")=TRUE,"1","0")+0</f>
        <v>0</v>
      </c>
      <c r="W265" t="str">
        <f>IFERROR(SUBSTITUTE(LEFT(result!G265,FIND(" out",result!G265)-1),"Rating ","")+0,"")</f>
        <v/>
      </c>
      <c r="X265" t="str">
        <f>IFERROR(LEFT(result!I265,FIND(" r",result!I265)-1)+0,"")</f>
        <v/>
      </c>
      <c r="Y265" t="str">
        <f>SUBSTITUTE(RIGHT(result!C265,LEN(result!C265)-SEARCH("in",result!C265)-2),"Kecamatan ","")</f>
        <v>Depok</v>
      </c>
      <c r="Z265">
        <f>IFERROR(SUBSTITUTE(LEFT(result!F265,FIND(" /",result!F265)-1),"Price:$","")+0,"0")+0</f>
        <v>60</v>
      </c>
      <c r="AA265" s="3"/>
      <c r="AB265" s="7"/>
    </row>
    <row r="266" spans="1:28" x14ac:dyDescent="0.35">
      <c r="A266">
        <v>265</v>
      </c>
      <c r="B266" t="str">
        <f>LEFT(result!B266,FIND(" - ",result!B266)-1)</f>
        <v>Full Dormitory Room at Bahagia Sederhana Home Stay</v>
      </c>
      <c r="C266" t="str">
        <f>LEFT(result!C266,FIND("in",result!C266)-1)</f>
        <v xml:space="preserve">Private room </v>
      </c>
      <c r="D266">
        <f t="shared" si="21"/>
        <v>0</v>
      </c>
      <c r="E266">
        <f t="shared" si="21"/>
        <v>1</v>
      </c>
      <c r="F266">
        <f t="shared" si="21"/>
        <v>0</v>
      </c>
      <c r="G266">
        <f t="shared" si="21"/>
        <v>0</v>
      </c>
      <c r="H266">
        <f t="shared" si="21"/>
        <v>0</v>
      </c>
      <c r="I266">
        <f t="shared" si="21"/>
        <v>0</v>
      </c>
      <c r="J266">
        <f t="shared" si="21"/>
        <v>0</v>
      </c>
      <c r="K266">
        <f t="shared" si="21"/>
        <v>0</v>
      </c>
      <c r="L266">
        <f t="shared" si="21"/>
        <v>1</v>
      </c>
      <c r="M266">
        <f t="shared" si="21"/>
        <v>0</v>
      </c>
      <c r="N266">
        <f t="shared" si="21"/>
        <v>0</v>
      </c>
      <c r="O266">
        <f t="shared" si="21"/>
        <v>0</v>
      </c>
      <c r="P266">
        <f t="shared" si="21"/>
        <v>0</v>
      </c>
      <c r="Q266">
        <f t="shared" si="21"/>
        <v>0</v>
      </c>
      <c r="R266">
        <f>LEFT(result!D266,FIND(" ",result!D266))+0</f>
        <v>12</v>
      </c>
      <c r="S266">
        <f>IF(IFERROR(FIND(S$1,result!E266)&gt;0,"0")=TRUE,"1","0")+0</f>
        <v>0</v>
      </c>
      <c r="T266">
        <f>IF(IFERROR(FIND(T$1,result!E266)&gt;0,"0")=TRUE,"1","0")+0</f>
        <v>1</v>
      </c>
      <c r="U266">
        <f>IF(IFERROR(FIND(U$1,result!E266)&gt;0,"0")=TRUE,"1","0")+0</f>
        <v>1</v>
      </c>
      <c r="V266">
        <f>IF(IFERROR(FIND(V$1,result!E266)&gt;0,"0")=TRUE,"1","0")+0</f>
        <v>0</v>
      </c>
      <c r="W266" t="str">
        <f>IFERROR(SUBSTITUTE(LEFT(result!G266,FIND(" out",result!G266)-1),"Rating ","")+0,"")</f>
        <v/>
      </c>
      <c r="X266" t="str">
        <f>IFERROR(LEFT(result!I266,FIND(" r",result!I266)-1)+0,"")</f>
        <v/>
      </c>
      <c r="Y266" t="str">
        <f>SUBSTITUTE(RIGHT(result!C266,LEN(result!C266)-SEARCH("in",result!C266)-2),"Kecamatan ","")</f>
        <v>Bantul</v>
      </c>
      <c r="Z266">
        <f>IFERROR(SUBSTITUTE(LEFT(result!F266,FIND(" /",result!F266)-1),"Price:$","")+0,"0")+0</f>
        <v>56</v>
      </c>
      <c r="AA266" s="3"/>
      <c r="AB266" s="7"/>
    </row>
    <row r="267" spans="1:28" x14ac:dyDescent="0.35">
      <c r="A267">
        <v>266</v>
      </c>
      <c r="B267" t="str">
        <f>LEFT(result!B267,FIND(" - ",result!B267)-1)</f>
        <v>ARDEA HOMESTAY</v>
      </c>
      <c r="C267" t="str">
        <f>LEFT(result!C267,FIND("in",result!C267)-1)</f>
        <v xml:space="preserve">Entire house </v>
      </c>
      <c r="D267">
        <f t="shared" si="21"/>
        <v>1</v>
      </c>
      <c r="E267">
        <f t="shared" si="21"/>
        <v>0</v>
      </c>
      <c r="F267">
        <f t="shared" si="21"/>
        <v>0</v>
      </c>
      <c r="G267">
        <f t="shared" si="21"/>
        <v>0</v>
      </c>
      <c r="H267">
        <f t="shared" si="21"/>
        <v>0</v>
      </c>
      <c r="I267">
        <f t="shared" si="21"/>
        <v>1</v>
      </c>
      <c r="J267">
        <f t="shared" si="21"/>
        <v>0</v>
      </c>
      <c r="K267">
        <f t="shared" si="21"/>
        <v>0</v>
      </c>
      <c r="L267">
        <f t="shared" si="21"/>
        <v>0</v>
      </c>
      <c r="M267">
        <f t="shared" si="21"/>
        <v>0</v>
      </c>
      <c r="N267">
        <f t="shared" si="21"/>
        <v>0</v>
      </c>
      <c r="O267">
        <f t="shared" si="21"/>
        <v>0</v>
      </c>
      <c r="P267">
        <f t="shared" si="21"/>
        <v>0</v>
      </c>
      <c r="Q267">
        <f t="shared" si="21"/>
        <v>0</v>
      </c>
      <c r="R267">
        <f>LEFT(result!D267,FIND(" ",result!D267))+0</f>
        <v>6</v>
      </c>
      <c r="S267">
        <f>IF(IFERROR(FIND(S$1,result!E267)&gt;0,"0")=TRUE,"1","0")+0</f>
        <v>1</v>
      </c>
      <c r="T267">
        <f>IF(IFERROR(FIND(T$1,result!E267)&gt;0,"0")=TRUE,"1","0")+0</f>
        <v>0</v>
      </c>
      <c r="U267">
        <f>IF(IFERROR(FIND(U$1,result!E267)&gt;0,"0")=TRUE,"1","0")+0</f>
        <v>1</v>
      </c>
      <c r="V267">
        <f>IF(IFERROR(FIND(V$1,result!E267)&gt;0,"0")=TRUE,"1","0")+0</f>
        <v>0</v>
      </c>
      <c r="W267" t="str">
        <f>IFERROR(SUBSTITUTE(LEFT(result!G267,FIND(" out",result!G267)-1),"Rating ","")+0,"")</f>
        <v/>
      </c>
      <c r="X267" t="str">
        <f>IFERROR(LEFT(result!I267,FIND(" r",result!I267)-1)+0,"")</f>
        <v/>
      </c>
      <c r="Y267" t="str">
        <f>SUBSTITUTE(RIGHT(result!C267,LEN(result!C267)-SEARCH("in",result!C267)-2),"Kecamatan ","")</f>
        <v>Daerah Istimewa Yogyakarta</v>
      </c>
      <c r="Z267">
        <f>IFERROR(SUBSTITUTE(LEFT(result!F267,FIND(" /",result!F267)-1),"Price:$","")+0,"0")+0</f>
        <v>70</v>
      </c>
      <c r="AA267" s="3"/>
      <c r="AB267" s="7"/>
    </row>
    <row r="268" spans="1:28" x14ac:dyDescent="0.35">
      <c r="A268">
        <v>267</v>
      </c>
      <c r="B268" t="str">
        <f>LEFT(result!B268,FIND(" - ",result!B268)-1)</f>
        <v>Menginap serasa rumah sendiri di Noah Homestay</v>
      </c>
      <c r="C268" t="str">
        <f>LEFT(result!C268,FIND("in",result!C268)-1)</f>
        <v xml:space="preserve">Entire house </v>
      </c>
      <c r="D268">
        <f t="shared" si="21"/>
        <v>1</v>
      </c>
      <c r="E268">
        <f t="shared" si="21"/>
        <v>0</v>
      </c>
      <c r="F268">
        <f t="shared" si="21"/>
        <v>0</v>
      </c>
      <c r="G268">
        <f t="shared" si="21"/>
        <v>0</v>
      </c>
      <c r="H268">
        <f t="shared" si="21"/>
        <v>0</v>
      </c>
      <c r="I268">
        <f t="shared" si="21"/>
        <v>1</v>
      </c>
      <c r="J268">
        <f t="shared" si="21"/>
        <v>0</v>
      </c>
      <c r="K268">
        <f t="shared" si="21"/>
        <v>0</v>
      </c>
      <c r="L268">
        <f t="shared" si="21"/>
        <v>0</v>
      </c>
      <c r="M268">
        <f t="shared" si="21"/>
        <v>0</v>
      </c>
      <c r="N268">
        <f t="shared" si="21"/>
        <v>0</v>
      </c>
      <c r="O268">
        <f t="shared" si="21"/>
        <v>0</v>
      </c>
      <c r="P268">
        <f t="shared" si="21"/>
        <v>0</v>
      </c>
      <c r="Q268">
        <f t="shared" si="21"/>
        <v>0</v>
      </c>
      <c r="R268">
        <f>LEFT(result!D268,FIND(" ",result!D268))+0</f>
        <v>6</v>
      </c>
      <c r="S268">
        <f>IF(IFERROR(FIND(S$1,result!E268)&gt;0,"0")=TRUE,"1","0")+0</f>
        <v>1</v>
      </c>
      <c r="T268">
        <f>IF(IFERROR(FIND(T$1,result!E268)&gt;0,"0")=TRUE,"1","0")+0</f>
        <v>1</v>
      </c>
      <c r="U268">
        <f>IF(IFERROR(FIND(U$1,result!E268)&gt;0,"0")=TRUE,"1","0")+0</f>
        <v>1</v>
      </c>
      <c r="V268">
        <f>IF(IFERROR(FIND(V$1,result!E268)&gt;0,"0")=TRUE,"1","0")+0</f>
        <v>0</v>
      </c>
      <c r="W268" t="str">
        <f>IFERROR(SUBSTITUTE(LEFT(result!G268,FIND(" out",result!G268)-1),"Rating ","")+0,"")</f>
        <v/>
      </c>
      <c r="X268" t="str">
        <f>IFERROR(LEFT(result!I268,FIND(" r",result!I268)-1)+0,"")</f>
        <v/>
      </c>
      <c r="Y268" t="str">
        <f>SUBSTITUTE(RIGHT(result!C268,LEN(result!C268)-SEARCH("in",result!C268)-2),"Kecamatan ","")</f>
        <v>Kraton</v>
      </c>
      <c r="Z268">
        <f>IFERROR(SUBSTITUTE(LEFT(result!F268,FIND(" /",result!F268)-1),"Price:$","")+0,"0")+0</f>
        <v>78</v>
      </c>
      <c r="AA268" s="3"/>
      <c r="AB268" s="7"/>
    </row>
    <row r="269" spans="1:28" x14ac:dyDescent="0.35">
      <c r="A269">
        <v>268</v>
      </c>
      <c r="B269" t="str">
        <f>LEFT(result!B269,FIND(" - ",result!B269)-1)</f>
        <v>Nogosari GH Area Kraton hanya 5 menit ke Malioboro</v>
      </c>
      <c r="C269" t="str">
        <f>LEFT(result!C269,FIND("in",result!C269)-1)</f>
        <v xml:space="preserve">Entire townhouse </v>
      </c>
      <c r="D269">
        <f t="shared" si="21"/>
        <v>1</v>
      </c>
      <c r="E269">
        <f t="shared" si="21"/>
        <v>0</v>
      </c>
      <c r="F269">
        <f t="shared" si="21"/>
        <v>0</v>
      </c>
      <c r="G269">
        <f t="shared" si="21"/>
        <v>0</v>
      </c>
      <c r="H269">
        <f t="shared" si="21"/>
        <v>0</v>
      </c>
      <c r="I269">
        <f t="shared" si="21"/>
        <v>1</v>
      </c>
      <c r="J269">
        <f t="shared" si="21"/>
        <v>0</v>
      </c>
      <c r="K269">
        <f t="shared" si="21"/>
        <v>0</v>
      </c>
      <c r="L269">
        <f t="shared" si="21"/>
        <v>0</v>
      </c>
      <c r="M269">
        <f t="shared" si="21"/>
        <v>0</v>
      </c>
      <c r="N269">
        <f t="shared" si="21"/>
        <v>0</v>
      </c>
      <c r="O269">
        <f t="shared" si="21"/>
        <v>0</v>
      </c>
      <c r="P269">
        <f t="shared" si="21"/>
        <v>1</v>
      </c>
      <c r="Q269">
        <f t="shared" si="21"/>
        <v>0</v>
      </c>
      <c r="R269">
        <f>LEFT(result!D269,FIND(" ",result!D269))+0</f>
        <v>8</v>
      </c>
      <c r="S269">
        <f>IF(IFERROR(FIND(S$1,result!E269)&gt;0,"0")=TRUE,"1","0")+0</f>
        <v>1</v>
      </c>
      <c r="T269">
        <f>IF(IFERROR(FIND(T$1,result!E269)&gt;0,"0")=TRUE,"1","0")+0</f>
        <v>0</v>
      </c>
      <c r="U269">
        <f>IF(IFERROR(FIND(U$1,result!E269)&gt;0,"0")=TRUE,"1","0")+0</f>
        <v>1</v>
      </c>
      <c r="V269">
        <f>IF(IFERROR(FIND(V$1,result!E269)&gt;0,"0")=TRUE,"1","0")+0</f>
        <v>0</v>
      </c>
      <c r="W269" t="str">
        <f>IFERROR(SUBSTITUTE(LEFT(result!G269,FIND(" out",result!G269)-1),"Rating ","")+0,"")</f>
        <v/>
      </c>
      <c r="X269" t="str">
        <f>IFERROR(LEFT(result!I269,FIND(" r",result!I269)-1)+0,"")</f>
        <v/>
      </c>
      <c r="Y269" t="str">
        <f>SUBSTITUTE(RIGHT(result!C269,LEN(result!C269)-SEARCH("in",result!C269)-2),"Kecamatan ","")</f>
        <v>Kraton</v>
      </c>
      <c r="Z269">
        <f>IFERROR(SUBSTITUTE(LEFT(result!F269,FIND(" /",result!F269)-1),"Price:$","")+0,"0")+0</f>
        <v>106</v>
      </c>
      <c r="AA269" s="3"/>
      <c r="AB269" s="7"/>
    </row>
    <row r="270" spans="1:28" x14ac:dyDescent="0.35">
      <c r="A270">
        <v>269</v>
      </c>
      <c r="B270" t="str">
        <f>LEFT(result!B270,FIND(" - ",result!B270)-1)</f>
        <v>Guest house renaya ndalem maguwoharjo jogjakarta</v>
      </c>
      <c r="C270" t="str">
        <f>LEFT(result!C270,FIND("in",result!C270)-1)</f>
        <v xml:space="preserve">Entire house </v>
      </c>
      <c r="D270">
        <f t="shared" si="21"/>
        <v>1</v>
      </c>
      <c r="E270">
        <f t="shared" si="21"/>
        <v>0</v>
      </c>
      <c r="F270">
        <f t="shared" si="21"/>
        <v>0</v>
      </c>
      <c r="G270">
        <f t="shared" si="21"/>
        <v>0</v>
      </c>
      <c r="H270">
        <f t="shared" si="21"/>
        <v>0</v>
      </c>
      <c r="I270">
        <f t="shared" si="21"/>
        <v>1</v>
      </c>
      <c r="J270">
        <f t="shared" si="21"/>
        <v>0</v>
      </c>
      <c r="K270">
        <f t="shared" si="21"/>
        <v>0</v>
      </c>
      <c r="L270">
        <f t="shared" si="21"/>
        <v>0</v>
      </c>
      <c r="M270">
        <f t="shared" si="21"/>
        <v>0</v>
      </c>
      <c r="N270">
        <f t="shared" si="21"/>
        <v>0</v>
      </c>
      <c r="O270">
        <f t="shared" si="21"/>
        <v>0</v>
      </c>
      <c r="P270">
        <f t="shared" si="21"/>
        <v>0</v>
      </c>
      <c r="Q270">
        <f t="shared" si="21"/>
        <v>0</v>
      </c>
      <c r="R270">
        <f>LEFT(result!D270,FIND(" ",result!D270))+0</f>
        <v>16</v>
      </c>
      <c r="S270">
        <f>IF(IFERROR(FIND(S$1,result!E270)&gt;0,"0")=TRUE,"1","0")+0</f>
        <v>1</v>
      </c>
      <c r="T270">
        <f>IF(IFERROR(FIND(T$1,result!E270)&gt;0,"0")=TRUE,"1","0")+0</f>
        <v>1</v>
      </c>
      <c r="U270">
        <f>IF(IFERROR(FIND(U$1,result!E270)&gt;0,"0")=TRUE,"1","0")+0</f>
        <v>1</v>
      </c>
      <c r="V270">
        <f>IF(IFERROR(FIND(V$1,result!E270)&gt;0,"0")=TRUE,"1","0")+0</f>
        <v>0</v>
      </c>
      <c r="W270" t="str">
        <f>IFERROR(SUBSTITUTE(LEFT(result!G270,FIND(" out",result!G270)-1),"Rating ","")+0,"")</f>
        <v/>
      </c>
      <c r="X270" t="str">
        <f>IFERROR(LEFT(result!I270,FIND(" r",result!I270)-1)+0,"")</f>
        <v/>
      </c>
      <c r="Y270" t="str">
        <f>SUBSTITUTE(RIGHT(result!C270,LEN(result!C270)-SEARCH("in",result!C270)-2),"Kecamatan ","")</f>
        <v>Umbulharjo</v>
      </c>
      <c r="Z270">
        <f>IFERROR(SUBSTITUTE(LEFT(result!F270,FIND(" /",result!F270)-1),"Price:$","")+0,"0")+0</f>
        <v>141</v>
      </c>
      <c r="AA270" s="3"/>
      <c r="AB270" s="7"/>
    </row>
    <row r="271" spans="1:28" x14ac:dyDescent="0.35">
      <c r="A271">
        <v>270</v>
      </c>
      <c r="B271" t="str">
        <f>LEFT(result!B271,FIND(" - ",result!B271)-1)</f>
        <v>Pelangi Homestay</v>
      </c>
      <c r="C271" t="str">
        <f>LEFT(result!C271,FIND("in",result!C271)-1)</f>
        <v xml:space="preserve">Entire guesthouse </v>
      </c>
      <c r="D271">
        <f t="shared" si="21"/>
        <v>1</v>
      </c>
      <c r="E271">
        <f t="shared" si="21"/>
        <v>0</v>
      </c>
      <c r="F271">
        <f t="shared" si="21"/>
        <v>0</v>
      </c>
      <c r="G271">
        <f t="shared" si="21"/>
        <v>0</v>
      </c>
      <c r="H271">
        <f t="shared" si="21"/>
        <v>0</v>
      </c>
      <c r="I271">
        <f t="shared" si="21"/>
        <v>1</v>
      </c>
      <c r="J271">
        <f t="shared" si="21"/>
        <v>1</v>
      </c>
      <c r="K271">
        <f t="shared" si="21"/>
        <v>0</v>
      </c>
      <c r="L271">
        <f t="shared" si="21"/>
        <v>0</v>
      </c>
      <c r="M271">
        <f t="shared" si="21"/>
        <v>0</v>
      </c>
      <c r="N271">
        <f t="shared" si="21"/>
        <v>0</v>
      </c>
      <c r="O271">
        <f t="shared" si="21"/>
        <v>0</v>
      </c>
      <c r="P271">
        <f t="shared" si="21"/>
        <v>0</v>
      </c>
      <c r="Q271">
        <f t="shared" si="21"/>
        <v>0</v>
      </c>
      <c r="R271">
        <f>LEFT(result!D271,FIND(" ",result!D271))+0</f>
        <v>10</v>
      </c>
      <c r="S271">
        <f>IF(IFERROR(FIND(S$1,result!E271)&gt;0,"0")=TRUE,"1","0")+0</f>
        <v>1</v>
      </c>
      <c r="T271">
        <f>IF(IFERROR(FIND(T$1,result!E271)&gt;0,"0")=TRUE,"1","0")+0</f>
        <v>1</v>
      </c>
      <c r="U271">
        <f>IF(IFERROR(FIND(U$1,result!E271)&gt;0,"0")=TRUE,"1","0")+0</f>
        <v>1</v>
      </c>
      <c r="V271">
        <f>IF(IFERROR(FIND(V$1,result!E271)&gt;0,"0")=TRUE,"1","0")+0</f>
        <v>0</v>
      </c>
      <c r="W271" t="str">
        <f>IFERROR(SUBSTITUTE(LEFT(result!G271,FIND(" out",result!G271)-1),"Rating ","")+0,"")</f>
        <v/>
      </c>
      <c r="X271" t="str">
        <f>IFERROR(LEFT(result!I271,FIND(" r",result!I271)-1)+0,"")</f>
        <v/>
      </c>
      <c r="Y271" t="str">
        <f>SUBSTITUTE(RIGHT(result!C271,LEN(result!C271)-SEARCH("in",result!C271)-2),"Kecamatan ","")</f>
        <v>Yogyakarta</v>
      </c>
      <c r="Z271">
        <f>IFERROR(SUBSTITUTE(LEFT(result!F271,FIND(" /",result!F271)-1),"Price:$","")+0,"0")+0</f>
        <v>211</v>
      </c>
      <c r="AA271" s="3"/>
      <c r="AB271" s="7"/>
    </row>
    <row r="272" spans="1:28" x14ac:dyDescent="0.35">
      <c r="A272">
        <v>271</v>
      </c>
      <c r="B272" t="str">
        <f>LEFT(result!B272,FIND(" - ",result!B272)-1)</f>
        <v>Home Stay Suharto, 3 km to Tugu &amp; Malioboro</v>
      </c>
      <c r="C272" t="str">
        <f>LEFT(result!C272,FIND("in",result!C272)-1)</f>
        <v xml:space="preserve">Entire house </v>
      </c>
      <c r="D272">
        <f t="shared" si="21"/>
        <v>1</v>
      </c>
      <c r="E272">
        <f t="shared" si="21"/>
        <v>0</v>
      </c>
      <c r="F272">
        <f t="shared" si="21"/>
        <v>0</v>
      </c>
      <c r="G272">
        <f t="shared" si="21"/>
        <v>0</v>
      </c>
      <c r="H272">
        <f t="shared" si="21"/>
        <v>0</v>
      </c>
      <c r="I272">
        <f t="shared" si="21"/>
        <v>1</v>
      </c>
      <c r="J272">
        <f t="shared" si="21"/>
        <v>0</v>
      </c>
      <c r="K272">
        <f t="shared" si="21"/>
        <v>0</v>
      </c>
      <c r="L272">
        <f t="shared" si="21"/>
        <v>0</v>
      </c>
      <c r="M272">
        <f t="shared" si="21"/>
        <v>0</v>
      </c>
      <c r="N272">
        <f t="shared" si="21"/>
        <v>0</v>
      </c>
      <c r="O272">
        <f t="shared" si="21"/>
        <v>0</v>
      </c>
      <c r="P272">
        <f t="shared" si="21"/>
        <v>0</v>
      </c>
      <c r="Q272">
        <f t="shared" si="21"/>
        <v>0</v>
      </c>
      <c r="R272">
        <f>LEFT(result!D272,FIND(" ",result!D272))+0</f>
        <v>5</v>
      </c>
      <c r="S272">
        <f>IF(IFERROR(FIND(S$1,result!E272)&gt;0,"0")=TRUE,"1","0")+0</f>
        <v>1</v>
      </c>
      <c r="T272">
        <f>IF(IFERROR(FIND(T$1,result!E272)&gt;0,"0")=TRUE,"1","0")+0</f>
        <v>1</v>
      </c>
      <c r="U272">
        <f>IF(IFERROR(FIND(U$1,result!E272)&gt;0,"0")=TRUE,"1","0")+0</f>
        <v>1</v>
      </c>
      <c r="V272">
        <f>IF(IFERROR(FIND(V$1,result!E272)&gt;0,"0")=TRUE,"1","0")+0</f>
        <v>0</v>
      </c>
      <c r="W272">
        <f>IFERROR(SUBSTITUTE(LEFT(result!G272,FIND(" out",result!G272)-1),"Rating ","")+0,"")</f>
        <v>4.6900000000000004</v>
      </c>
      <c r="X272">
        <f>IFERROR(LEFT(result!I272,FIND(" r",result!I272)-1)+0,"")</f>
        <v>16</v>
      </c>
      <c r="Y272" t="str">
        <f>SUBSTITUTE(RIGHT(result!C272,LEN(result!C272)-SEARCH("in",result!C272)-2),"Kecamatan ","")</f>
        <v>Kasihan</v>
      </c>
      <c r="Z272">
        <f>IFERROR(SUBSTITUTE(LEFT(result!F272,FIND(" /",result!F272)-1),"Price:$","")+0,"0")+0</f>
        <v>46</v>
      </c>
      <c r="AA272" s="3"/>
      <c r="AB272" s="7"/>
    </row>
    <row r="273" spans="1:28" x14ac:dyDescent="0.35">
      <c r="A273">
        <v>272</v>
      </c>
      <c r="B273" t="str">
        <f>LEFT(result!B273,FIND(" - ",result!B273)-1)</f>
        <v>Live like a local in Salaman</v>
      </c>
      <c r="C273" t="str">
        <f>LEFT(result!C273,FIND("in",result!C273)-1)</f>
        <v xml:space="preserve">Entire house </v>
      </c>
      <c r="D273">
        <f t="shared" si="21"/>
        <v>1</v>
      </c>
      <c r="E273">
        <f t="shared" si="21"/>
        <v>0</v>
      </c>
      <c r="F273">
        <f t="shared" si="21"/>
        <v>0</v>
      </c>
      <c r="G273">
        <f t="shared" ref="F273:Q288" si="22">IF(IFERROR(FIND(G$1,$C273)&gt;0,"0")=TRUE,"1","0")+0</f>
        <v>0</v>
      </c>
      <c r="H273">
        <f t="shared" si="22"/>
        <v>0</v>
      </c>
      <c r="I273">
        <f t="shared" si="22"/>
        <v>1</v>
      </c>
      <c r="J273">
        <f t="shared" si="22"/>
        <v>0</v>
      </c>
      <c r="K273">
        <f t="shared" si="22"/>
        <v>0</v>
      </c>
      <c r="L273">
        <f t="shared" si="22"/>
        <v>0</v>
      </c>
      <c r="M273">
        <f t="shared" si="22"/>
        <v>0</v>
      </c>
      <c r="N273">
        <f t="shared" si="22"/>
        <v>0</v>
      </c>
      <c r="O273">
        <f t="shared" si="22"/>
        <v>0</v>
      </c>
      <c r="P273">
        <f t="shared" si="22"/>
        <v>0</v>
      </c>
      <c r="Q273">
        <f t="shared" si="22"/>
        <v>0</v>
      </c>
      <c r="R273">
        <f>LEFT(result!D273,FIND(" ",result!D273))+0</f>
        <v>6</v>
      </c>
      <c r="S273">
        <f>IF(IFERROR(FIND(S$1,result!E273)&gt;0,"0")=TRUE,"1","0")+0</f>
        <v>0</v>
      </c>
      <c r="T273">
        <f>IF(IFERROR(FIND(T$1,result!E273)&gt;0,"0")=TRUE,"1","0")+0</f>
        <v>0</v>
      </c>
      <c r="U273">
        <f>IF(IFERROR(FIND(U$1,result!E273)&gt;0,"0")=TRUE,"1","0")+0</f>
        <v>1</v>
      </c>
      <c r="V273">
        <f>IF(IFERROR(FIND(V$1,result!E273)&gt;0,"0")=TRUE,"1","0")+0</f>
        <v>0</v>
      </c>
      <c r="W273" t="str">
        <f>IFERROR(SUBSTITUTE(LEFT(result!G273,FIND(" out",result!G273)-1),"Rating ","")+0,"")</f>
        <v/>
      </c>
      <c r="X273" t="str">
        <f>IFERROR(LEFT(result!I273,FIND(" r",result!I273)-1)+0,"")</f>
        <v/>
      </c>
      <c r="Y273" t="str">
        <f>SUBSTITUTE(RIGHT(result!C273,LEN(result!C273)-SEARCH("in",result!C273)-2),"Kecamatan ","")</f>
        <v>Salaman</v>
      </c>
      <c r="Z273">
        <f>IFERROR(SUBSTITUTE(LEFT(result!F273,FIND(" /",result!F273)-1),"Price:$","")+0,"0")+0</f>
        <v>25</v>
      </c>
      <c r="AA273" s="3"/>
      <c r="AB273" s="7"/>
    </row>
    <row r="274" spans="1:28" x14ac:dyDescent="0.35">
      <c r="A274">
        <v>273</v>
      </c>
      <c r="B274" t="str">
        <f>LEFT(result!B274,FIND(" - ",result!B274)-1)</f>
        <v>Raboso Entire House in Solo City Center</v>
      </c>
      <c r="C274" t="str">
        <f>LEFT(result!C274,FIND("in",result!C274)-1)</f>
        <v xml:space="preserve">Entire house </v>
      </c>
      <c r="D274">
        <f t="shared" si="21"/>
        <v>1</v>
      </c>
      <c r="E274">
        <f t="shared" si="21"/>
        <v>0</v>
      </c>
      <c r="F274">
        <f t="shared" si="22"/>
        <v>0</v>
      </c>
      <c r="G274">
        <f t="shared" si="22"/>
        <v>0</v>
      </c>
      <c r="H274">
        <f t="shared" si="22"/>
        <v>0</v>
      </c>
      <c r="I274">
        <f t="shared" si="22"/>
        <v>1</v>
      </c>
      <c r="J274">
        <f t="shared" si="22"/>
        <v>0</v>
      </c>
      <c r="K274">
        <f t="shared" si="22"/>
        <v>0</v>
      </c>
      <c r="L274">
        <f t="shared" si="22"/>
        <v>0</v>
      </c>
      <c r="M274">
        <f t="shared" si="22"/>
        <v>0</v>
      </c>
      <c r="N274">
        <f t="shared" si="22"/>
        <v>0</v>
      </c>
      <c r="O274">
        <f t="shared" si="22"/>
        <v>0</v>
      </c>
      <c r="P274">
        <f t="shared" si="22"/>
        <v>0</v>
      </c>
      <c r="Q274">
        <f t="shared" si="22"/>
        <v>0</v>
      </c>
      <c r="R274">
        <f>LEFT(result!D274,FIND(" ",result!D274))+0</f>
        <v>5</v>
      </c>
      <c r="S274">
        <f>IF(IFERROR(FIND(S$1,result!E274)&gt;0,"0")=TRUE,"1","0")+0</f>
        <v>1</v>
      </c>
      <c r="T274">
        <f>IF(IFERROR(FIND(T$1,result!E274)&gt;0,"0")=TRUE,"1","0")+0</f>
        <v>0</v>
      </c>
      <c r="U274">
        <f>IF(IFERROR(FIND(U$1,result!E274)&gt;0,"0")=TRUE,"1","0")+0</f>
        <v>1</v>
      </c>
      <c r="V274">
        <f>IF(IFERROR(FIND(V$1,result!E274)&gt;0,"0")=TRUE,"1","0")+0</f>
        <v>0</v>
      </c>
      <c r="W274" t="str">
        <f>IFERROR(SUBSTITUTE(LEFT(result!G274,FIND(" out",result!G274)-1),"Rating ","")+0,"")</f>
        <v/>
      </c>
      <c r="X274" t="str">
        <f>IFERROR(LEFT(result!I274,FIND(" r",result!I274)-1)+0,"")</f>
        <v/>
      </c>
      <c r="Y274" t="str">
        <f>SUBSTITUTE(RIGHT(result!C274,LEN(result!C274)-SEARCH("in",result!C274)-2),"Kecamatan ","")</f>
        <v>Laweyan</v>
      </c>
      <c r="Z274">
        <f>IFERROR(SUBSTITUTE(LEFT(result!F274,FIND(" /",result!F274)-1),"Price:$","")+0,"0")+0</f>
        <v>35</v>
      </c>
      <c r="AA274" s="3"/>
      <c r="AB274" s="7"/>
    </row>
    <row r="275" spans="1:28" x14ac:dyDescent="0.35">
      <c r="A275">
        <v>274</v>
      </c>
      <c r="B275" t="str">
        <f>LEFT(result!B275,FIND(" - ",result!B275)-1)</f>
        <v>Borobudur Temple Guest House room for 8</v>
      </c>
      <c r="C275" t="str">
        <f>LEFT(result!C275,FIND("in",result!C275)-1)</f>
        <v xml:space="preserve">Hotel room </v>
      </c>
      <c r="D275">
        <f t="shared" si="21"/>
        <v>0</v>
      </c>
      <c r="E275">
        <f t="shared" si="21"/>
        <v>0</v>
      </c>
      <c r="F275">
        <f t="shared" si="22"/>
        <v>0</v>
      </c>
      <c r="G275">
        <f t="shared" si="22"/>
        <v>0</v>
      </c>
      <c r="H275">
        <f t="shared" si="22"/>
        <v>0</v>
      </c>
      <c r="I275">
        <f t="shared" si="22"/>
        <v>0</v>
      </c>
      <c r="J275">
        <f t="shared" si="22"/>
        <v>0</v>
      </c>
      <c r="K275">
        <f t="shared" si="22"/>
        <v>0</v>
      </c>
      <c r="L275">
        <f t="shared" si="22"/>
        <v>1</v>
      </c>
      <c r="M275">
        <f t="shared" si="22"/>
        <v>0</v>
      </c>
      <c r="N275">
        <f t="shared" si="22"/>
        <v>0</v>
      </c>
      <c r="O275">
        <f t="shared" si="22"/>
        <v>0</v>
      </c>
      <c r="P275">
        <f t="shared" si="22"/>
        <v>0</v>
      </c>
      <c r="Q275">
        <f t="shared" si="22"/>
        <v>0</v>
      </c>
      <c r="R275">
        <f>LEFT(result!D275,FIND(" ",result!D275))+0</f>
        <v>8</v>
      </c>
      <c r="S275">
        <f>IF(IFERROR(FIND(S$1,result!E275)&gt;0,"0")=TRUE,"1","0")+0</f>
        <v>1</v>
      </c>
      <c r="T275">
        <f>IF(IFERROR(FIND(T$1,result!E275)&gt;0,"0")=TRUE,"1","0")+0</f>
        <v>1</v>
      </c>
      <c r="U275">
        <f>IF(IFERROR(FIND(U$1,result!E275)&gt;0,"0")=TRUE,"1","0")+0</f>
        <v>0</v>
      </c>
      <c r="V275">
        <f>IF(IFERROR(FIND(V$1,result!E275)&gt;0,"0")=TRUE,"1","0")+0</f>
        <v>0</v>
      </c>
      <c r="W275" t="str">
        <f>IFERROR(SUBSTITUTE(LEFT(result!G275,FIND(" out",result!G275)-1),"Rating ","")+0,"")</f>
        <v/>
      </c>
      <c r="X275" t="str">
        <f>IFERROR(LEFT(result!I275,FIND(" r",result!I275)-1)+0,"")</f>
        <v/>
      </c>
      <c r="Y275" t="str">
        <f>SUBSTITUTE(RIGHT(result!C275,LEN(result!C275)-SEARCH("in",result!C275)-2),"Kecamatan ","")</f>
        <v>Mungkid</v>
      </c>
      <c r="Z275">
        <f>IFERROR(SUBSTITUTE(LEFT(result!F275,FIND(" /",result!F275)-1),"Price:$","")+0,"0")+0</f>
        <v>62</v>
      </c>
      <c r="AA275" s="3"/>
      <c r="AB275" s="7"/>
    </row>
    <row r="276" spans="1:28" x14ac:dyDescent="0.35">
      <c r="A276">
        <v>275</v>
      </c>
      <c r="B276" t="str">
        <f>LEFT(result!B276,FIND(" - ",result!B276)-1)</f>
        <v>Netjes Home</v>
      </c>
      <c r="C276" t="str">
        <f>LEFT(result!C276,FIND("in",result!C276)-1)</f>
        <v xml:space="preserve">Shared room </v>
      </c>
      <c r="D276">
        <f t="shared" si="21"/>
        <v>0</v>
      </c>
      <c r="E276">
        <f t="shared" si="21"/>
        <v>0</v>
      </c>
      <c r="F276">
        <f t="shared" si="22"/>
        <v>0</v>
      </c>
      <c r="G276">
        <f t="shared" si="22"/>
        <v>1</v>
      </c>
      <c r="H276">
        <f t="shared" si="22"/>
        <v>0</v>
      </c>
      <c r="I276">
        <f t="shared" si="22"/>
        <v>0</v>
      </c>
      <c r="J276">
        <f t="shared" si="22"/>
        <v>0</v>
      </c>
      <c r="K276">
        <f t="shared" si="22"/>
        <v>0</v>
      </c>
      <c r="L276">
        <f t="shared" si="22"/>
        <v>1</v>
      </c>
      <c r="M276">
        <f t="shared" si="22"/>
        <v>0</v>
      </c>
      <c r="N276">
        <f t="shared" si="22"/>
        <v>0</v>
      </c>
      <c r="O276">
        <f t="shared" si="22"/>
        <v>0</v>
      </c>
      <c r="P276">
        <f t="shared" si="22"/>
        <v>0</v>
      </c>
      <c r="Q276">
        <f t="shared" si="22"/>
        <v>0</v>
      </c>
      <c r="R276">
        <f>LEFT(result!D276,FIND(" ",result!D276))+0</f>
        <v>12</v>
      </c>
      <c r="S276">
        <f>IF(IFERROR(FIND(S$1,result!E276)&gt;0,"0")=TRUE,"1","0")+0</f>
        <v>1</v>
      </c>
      <c r="T276">
        <f>IF(IFERROR(FIND(T$1,result!E276)&gt;0,"0")=TRUE,"1","0")+0</f>
        <v>1</v>
      </c>
      <c r="U276">
        <f>IF(IFERROR(FIND(U$1,result!E276)&gt;0,"0")=TRUE,"1","0")+0</f>
        <v>1</v>
      </c>
      <c r="V276">
        <f>IF(IFERROR(FIND(V$1,result!E276)&gt;0,"0")=TRUE,"1","0")+0</f>
        <v>0</v>
      </c>
      <c r="W276" t="str">
        <f>IFERROR(SUBSTITUTE(LEFT(result!G276,FIND(" out",result!G276)-1),"Rating ","")+0,"")</f>
        <v/>
      </c>
      <c r="X276" t="str">
        <f>IFERROR(LEFT(result!I276,FIND(" r",result!I276)-1)+0,"")</f>
        <v/>
      </c>
      <c r="Y276" t="str">
        <f>SUBSTITUTE(RIGHT(result!C276,LEN(result!C276)-SEARCH("in",result!C276)-2),"Kecamatan ","")</f>
        <v>Mantrijeron</v>
      </c>
      <c r="Z276">
        <f>IFERROR(SUBSTITUTE(LEFT(result!F276,FIND(" /",result!F276)-1),"Price:$","")+0,"0")+0</f>
        <v>48</v>
      </c>
      <c r="AA276" s="3"/>
      <c r="AB276" s="7"/>
    </row>
    <row r="277" spans="1:28" x14ac:dyDescent="0.35">
      <c r="A277">
        <v>276</v>
      </c>
      <c r="B277" t="str">
        <f>LEFT(result!B277,FIND(" - ",result!B277)-1)</f>
        <v>Grities7 home</v>
      </c>
      <c r="C277" t="str">
        <f>LEFT(result!C277,FIND("in",result!C277)-1)</f>
        <v xml:space="preserve">Entire house </v>
      </c>
      <c r="D277">
        <f t="shared" si="21"/>
        <v>1</v>
      </c>
      <c r="E277">
        <f t="shared" si="21"/>
        <v>0</v>
      </c>
      <c r="F277">
        <f t="shared" si="22"/>
        <v>0</v>
      </c>
      <c r="G277">
        <f t="shared" si="22"/>
        <v>0</v>
      </c>
      <c r="H277">
        <f t="shared" si="22"/>
        <v>0</v>
      </c>
      <c r="I277">
        <f t="shared" si="22"/>
        <v>1</v>
      </c>
      <c r="J277">
        <f t="shared" si="22"/>
        <v>0</v>
      </c>
      <c r="K277">
        <f t="shared" si="22"/>
        <v>0</v>
      </c>
      <c r="L277">
        <f t="shared" si="22"/>
        <v>0</v>
      </c>
      <c r="M277">
        <f t="shared" si="22"/>
        <v>0</v>
      </c>
      <c r="N277">
        <f t="shared" si="22"/>
        <v>0</v>
      </c>
      <c r="O277">
        <f t="shared" si="22"/>
        <v>0</v>
      </c>
      <c r="P277">
        <f t="shared" si="22"/>
        <v>0</v>
      </c>
      <c r="Q277">
        <f t="shared" si="22"/>
        <v>0</v>
      </c>
      <c r="R277">
        <f>LEFT(result!D277,FIND(" ",result!D277))+0</f>
        <v>7</v>
      </c>
      <c r="S277">
        <f>IF(IFERROR(FIND(S$1,result!E277)&gt;0,"0")=TRUE,"1","0")+0</f>
        <v>1</v>
      </c>
      <c r="T277">
        <f>IF(IFERROR(FIND(T$1,result!E277)&gt;0,"0")=TRUE,"1","0")+0</f>
        <v>0</v>
      </c>
      <c r="U277">
        <f>IF(IFERROR(FIND(U$1,result!E277)&gt;0,"0")=TRUE,"1","0")+0</f>
        <v>1</v>
      </c>
      <c r="V277">
        <f>IF(IFERROR(FIND(V$1,result!E277)&gt;0,"0")=TRUE,"1","0")+0</f>
        <v>0</v>
      </c>
      <c r="W277" t="str">
        <f>IFERROR(SUBSTITUTE(LEFT(result!G277,FIND(" out",result!G277)-1),"Rating ","")+0,"")</f>
        <v/>
      </c>
      <c r="X277" t="str">
        <f>IFERROR(LEFT(result!I277,FIND(" r",result!I277)-1)+0,"")</f>
        <v/>
      </c>
      <c r="Y277" t="str">
        <f>SUBSTITUTE(RIGHT(result!C277,LEN(result!C277)-SEARCH("in",result!C277)-2),"Kecamatan ","")</f>
        <v>Gondokusuman</v>
      </c>
      <c r="Z277">
        <f>IFERROR(SUBSTITUTE(LEFT(result!F277,FIND(" /",result!F277)-1),"Price:$","")+0,"0")+0</f>
        <v>64</v>
      </c>
      <c r="AA277" s="3"/>
      <c r="AB277" s="7"/>
    </row>
    <row r="278" spans="1:28" x14ac:dyDescent="0.35">
      <c r="A278">
        <v>277</v>
      </c>
      <c r="B278" t="str">
        <f>LEFT(result!B278,FIND(" - ",result!B278)-1)</f>
        <v>Homestay Nindya Karana (Family-friendly)</v>
      </c>
      <c r="C278" t="str">
        <f>LEFT(result!C278,FIND("in",result!C278)-1)</f>
        <v xml:space="preserve">Entire house </v>
      </c>
      <c r="D278">
        <f t="shared" si="21"/>
        <v>1</v>
      </c>
      <c r="E278">
        <f t="shared" si="21"/>
        <v>0</v>
      </c>
      <c r="F278">
        <f t="shared" si="22"/>
        <v>0</v>
      </c>
      <c r="G278">
        <f t="shared" si="22"/>
        <v>0</v>
      </c>
      <c r="H278">
        <f t="shared" si="22"/>
        <v>0</v>
      </c>
      <c r="I278">
        <f t="shared" si="22"/>
        <v>1</v>
      </c>
      <c r="J278">
        <f t="shared" si="22"/>
        <v>0</v>
      </c>
      <c r="K278">
        <f t="shared" si="22"/>
        <v>0</v>
      </c>
      <c r="L278">
        <f t="shared" si="22"/>
        <v>0</v>
      </c>
      <c r="M278">
        <f t="shared" si="22"/>
        <v>0</v>
      </c>
      <c r="N278">
        <f t="shared" si="22"/>
        <v>0</v>
      </c>
      <c r="O278">
        <f t="shared" si="22"/>
        <v>0</v>
      </c>
      <c r="P278">
        <f t="shared" si="22"/>
        <v>0</v>
      </c>
      <c r="Q278">
        <f t="shared" si="22"/>
        <v>0</v>
      </c>
      <c r="R278">
        <f>LEFT(result!D278,FIND(" ",result!D278))+0</f>
        <v>5</v>
      </c>
      <c r="S278">
        <f>IF(IFERROR(FIND(S$1,result!E278)&gt;0,"0")=TRUE,"1","0")+0</f>
        <v>1</v>
      </c>
      <c r="T278">
        <f>IF(IFERROR(FIND(T$1,result!E278)&gt;0,"0")=TRUE,"1","0")+0</f>
        <v>0</v>
      </c>
      <c r="U278">
        <f>IF(IFERROR(FIND(U$1,result!E278)&gt;0,"0")=TRUE,"1","0")+0</f>
        <v>1</v>
      </c>
      <c r="V278">
        <f>IF(IFERROR(FIND(V$1,result!E278)&gt;0,"0")=TRUE,"1","0")+0</f>
        <v>0</v>
      </c>
      <c r="W278" t="str">
        <f>IFERROR(SUBSTITUTE(LEFT(result!G278,FIND(" out",result!G278)-1),"Rating ","")+0,"")</f>
        <v/>
      </c>
      <c r="X278" t="str">
        <f>IFERROR(LEFT(result!I278,FIND(" r",result!I278)-1)+0,"")</f>
        <v/>
      </c>
      <c r="Y278" t="str">
        <f>SUBSTITUTE(RIGHT(result!C278,LEN(result!C278)-SEARCH("in",result!C278)-2),"Kecamatan ","")</f>
        <v>Ngaglik</v>
      </c>
      <c r="Z278">
        <f>IFERROR(SUBSTITUTE(LEFT(result!F278,FIND(" /",result!F278)-1),"Price:$","")+0,"0")+0</f>
        <v>32</v>
      </c>
      <c r="AA278" s="3"/>
      <c r="AB278" s="7"/>
    </row>
    <row r="279" spans="1:28" x14ac:dyDescent="0.35">
      <c r="A279">
        <v>278</v>
      </c>
      <c r="B279" t="str">
        <f>LEFT(result!B279,FIND(" - ",result!B279)-1)</f>
        <v>Sewa "Harian" Rumah di Ngaglik Sleman Jakal Km 9,4</v>
      </c>
      <c r="C279" t="str">
        <f>LEFT(result!C279,FIND("in",result!C279)-1)</f>
        <v xml:space="preserve">Entire house </v>
      </c>
      <c r="D279">
        <f t="shared" si="21"/>
        <v>1</v>
      </c>
      <c r="E279">
        <f t="shared" si="21"/>
        <v>0</v>
      </c>
      <c r="F279">
        <f t="shared" si="22"/>
        <v>0</v>
      </c>
      <c r="G279">
        <f t="shared" si="22"/>
        <v>0</v>
      </c>
      <c r="H279">
        <f t="shared" si="22"/>
        <v>0</v>
      </c>
      <c r="I279">
        <f t="shared" si="22"/>
        <v>1</v>
      </c>
      <c r="J279">
        <f t="shared" si="22"/>
        <v>0</v>
      </c>
      <c r="K279">
        <f t="shared" si="22"/>
        <v>0</v>
      </c>
      <c r="L279">
        <f t="shared" si="22"/>
        <v>0</v>
      </c>
      <c r="M279">
        <f t="shared" si="22"/>
        <v>0</v>
      </c>
      <c r="N279">
        <f t="shared" si="22"/>
        <v>0</v>
      </c>
      <c r="O279">
        <f t="shared" si="22"/>
        <v>0</v>
      </c>
      <c r="P279">
        <f t="shared" si="22"/>
        <v>0</v>
      </c>
      <c r="Q279">
        <f t="shared" si="22"/>
        <v>0</v>
      </c>
      <c r="R279">
        <f>LEFT(result!D279,FIND(" ",result!D279))+0</f>
        <v>8</v>
      </c>
      <c r="S279">
        <f>IF(IFERROR(FIND(S$1,result!E279)&gt;0,"0")=TRUE,"1","0")+0</f>
        <v>1</v>
      </c>
      <c r="T279">
        <f>IF(IFERROR(FIND(T$1,result!E279)&gt;0,"0")=TRUE,"1","0")+0</f>
        <v>0</v>
      </c>
      <c r="U279">
        <f>IF(IFERROR(FIND(U$1,result!E279)&gt;0,"0")=TRUE,"1","0")+0</f>
        <v>1</v>
      </c>
      <c r="V279">
        <f>IF(IFERROR(FIND(V$1,result!E279)&gt;0,"0")=TRUE,"1","0")+0</f>
        <v>0</v>
      </c>
      <c r="W279" t="str">
        <f>IFERROR(SUBSTITUTE(LEFT(result!G279,FIND(" out",result!G279)-1),"Rating ","")+0,"")</f>
        <v/>
      </c>
      <c r="X279" t="str">
        <f>IFERROR(LEFT(result!I279,FIND(" r",result!I279)-1)+0,"")</f>
        <v/>
      </c>
      <c r="Y279" t="str">
        <f>SUBSTITUTE(RIGHT(result!C279,LEN(result!C279)-SEARCH("in",result!C279)-2),"Kecamatan ","")</f>
        <v>Sleman</v>
      </c>
      <c r="Z279">
        <f>IFERROR(SUBSTITUTE(LEFT(result!F279,FIND(" /",result!F279)-1),"Price:$","")+0,"0")+0</f>
        <v>76</v>
      </c>
      <c r="AA279" s="3"/>
      <c r="AB279" s="7"/>
    </row>
    <row r="280" spans="1:28" x14ac:dyDescent="0.35">
      <c r="A280">
        <v>279</v>
      </c>
      <c r="B280" t="str">
        <f>LEFT(result!B280,FIND(" - ",result!B280)-1)</f>
        <v>Homestay aman dan nyaman</v>
      </c>
      <c r="C280" t="str">
        <f>LEFT(result!C280,FIND("in",result!C280)-1)</f>
        <v xml:space="preserve">Entire house </v>
      </c>
      <c r="D280">
        <f t="shared" si="21"/>
        <v>1</v>
      </c>
      <c r="E280">
        <f t="shared" si="21"/>
        <v>0</v>
      </c>
      <c r="F280">
        <f t="shared" si="22"/>
        <v>0</v>
      </c>
      <c r="G280">
        <f t="shared" si="22"/>
        <v>0</v>
      </c>
      <c r="H280">
        <f t="shared" si="22"/>
        <v>0</v>
      </c>
      <c r="I280">
        <f t="shared" si="22"/>
        <v>1</v>
      </c>
      <c r="J280">
        <f t="shared" si="22"/>
        <v>0</v>
      </c>
      <c r="K280">
        <f t="shared" si="22"/>
        <v>0</v>
      </c>
      <c r="L280">
        <f t="shared" si="22"/>
        <v>0</v>
      </c>
      <c r="M280">
        <f t="shared" si="22"/>
        <v>0</v>
      </c>
      <c r="N280">
        <f t="shared" si="22"/>
        <v>0</v>
      </c>
      <c r="O280">
        <f t="shared" si="22"/>
        <v>0</v>
      </c>
      <c r="P280">
        <f t="shared" si="22"/>
        <v>0</v>
      </c>
      <c r="Q280">
        <f t="shared" si="22"/>
        <v>0</v>
      </c>
      <c r="R280">
        <f>LEFT(result!D280,FIND(" ",result!D280))+0</f>
        <v>5</v>
      </c>
      <c r="S280">
        <f>IF(IFERROR(FIND(S$1,result!E280)&gt;0,"0")=TRUE,"1","0")+0</f>
        <v>1</v>
      </c>
      <c r="T280">
        <f>IF(IFERROR(FIND(T$1,result!E280)&gt;0,"0")=TRUE,"1","0")+0</f>
        <v>1</v>
      </c>
      <c r="U280">
        <f>IF(IFERROR(FIND(U$1,result!E280)&gt;0,"0")=TRUE,"1","0")+0</f>
        <v>1</v>
      </c>
      <c r="V280">
        <f>IF(IFERROR(FIND(V$1,result!E280)&gt;0,"0")=TRUE,"1","0")+0</f>
        <v>0</v>
      </c>
      <c r="W280" t="str">
        <f>IFERROR(SUBSTITUTE(LEFT(result!G280,FIND(" out",result!G280)-1),"Rating ","")+0,"")</f>
        <v/>
      </c>
      <c r="X280" t="str">
        <f>IFERROR(LEFT(result!I280,FIND(" r",result!I280)-1)+0,"")</f>
        <v/>
      </c>
      <c r="Y280" t="str">
        <f>SUBSTITUTE(RIGHT(result!C280,LEN(result!C280)-SEARCH("in",result!C280)-2),"Kecamatan ","")</f>
        <v>Ngemplak</v>
      </c>
      <c r="Z280">
        <f>IFERROR(SUBSTITUTE(LEFT(result!F280,FIND(" /",result!F280)-1),"Price:$","")+0,"0")+0</f>
        <v>53</v>
      </c>
      <c r="AA280" s="3"/>
      <c r="AB280" s="7"/>
    </row>
    <row r="281" spans="1:28" x14ac:dyDescent="0.35">
      <c r="A281">
        <v>280</v>
      </c>
      <c r="B281" t="str">
        <f>LEFT(result!B281,FIND(" - ",result!B281)-1)</f>
        <v>Nurudin Family</v>
      </c>
      <c r="C281" t="str">
        <f>LEFT(result!C281,FIND("in",result!C281)-1)</f>
        <v xml:space="preserve">Private room </v>
      </c>
      <c r="D281">
        <f t="shared" si="21"/>
        <v>0</v>
      </c>
      <c r="E281">
        <f t="shared" si="21"/>
        <v>1</v>
      </c>
      <c r="F281">
        <f t="shared" si="22"/>
        <v>0</v>
      </c>
      <c r="G281">
        <f t="shared" si="22"/>
        <v>0</v>
      </c>
      <c r="H281">
        <f t="shared" si="22"/>
        <v>0</v>
      </c>
      <c r="I281">
        <f t="shared" si="22"/>
        <v>0</v>
      </c>
      <c r="J281">
        <f t="shared" si="22"/>
        <v>0</v>
      </c>
      <c r="K281">
        <f t="shared" si="22"/>
        <v>0</v>
      </c>
      <c r="L281">
        <f t="shared" si="22"/>
        <v>1</v>
      </c>
      <c r="M281">
        <f t="shared" si="22"/>
        <v>0</v>
      </c>
      <c r="N281">
        <f t="shared" si="22"/>
        <v>0</v>
      </c>
      <c r="O281">
        <f t="shared" si="22"/>
        <v>0</v>
      </c>
      <c r="P281">
        <f t="shared" si="22"/>
        <v>0</v>
      </c>
      <c r="Q281">
        <f t="shared" si="22"/>
        <v>0</v>
      </c>
      <c r="R281">
        <f>LEFT(result!D281,FIND(" ",result!D281))+0</f>
        <v>7</v>
      </c>
      <c r="S281">
        <f>IF(IFERROR(FIND(S$1,result!E281)&gt;0,"0")=TRUE,"1","0")+0</f>
        <v>0</v>
      </c>
      <c r="T281">
        <f>IF(IFERROR(FIND(T$1,result!E281)&gt;0,"0")=TRUE,"1","0")+0</f>
        <v>0</v>
      </c>
      <c r="U281">
        <f>IF(IFERROR(FIND(U$1,result!E281)&gt;0,"0")=TRUE,"1","0")+0</f>
        <v>1</v>
      </c>
      <c r="V281">
        <f>IF(IFERROR(FIND(V$1,result!E281)&gt;0,"0")=TRUE,"1","0")+0</f>
        <v>0</v>
      </c>
      <c r="W281" t="str">
        <f>IFERROR(SUBSTITUTE(LEFT(result!G281,FIND(" out",result!G281)-1),"Rating ","")+0,"")</f>
        <v/>
      </c>
      <c r="X281" t="str">
        <f>IFERROR(LEFT(result!I281,FIND(" r",result!I281)-1)+0,"")</f>
        <v/>
      </c>
      <c r="Y281" t="str">
        <f>SUBSTITUTE(RIGHT(result!C281,LEN(result!C281)-SEARCH("in",result!C281)-2),"Kecamatan ","")</f>
        <v>Borobudur</v>
      </c>
      <c r="Z281">
        <f>IFERROR(SUBSTITUTE(LEFT(result!F281,FIND(" /",result!F281)-1),"Price:$","")+0,"0")+0</f>
        <v>32</v>
      </c>
      <c r="AA281" s="3"/>
      <c r="AB281" s="7"/>
    </row>
    <row r="282" spans="1:28" x14ac:dyDescent="0.35">
      <c r="A282">
        <v>281</v>
      </c>
      <c r="B282" t="str">
        <f>LEFT(result!B282,FIND(" - ",result!B282)-1)</f>
        <v>Kampung Ayem Cottage, the Peaceful of Cottage</v>
      </c>
      <c r="C282" t="str">
        <f>LEFT(result!C282,FIND("in",result!C282)-1)</f>
        <v xml:space="preserve">Entire cottage </v>
      </c>
      <c r="D282">
        <f t="shared" si="21"/>
        <v>1</v>
      </c>
      <c r="E282">
        <f t="shared" si="21"/>
        <v>0</v>
      </c>
      <c r="F282">
        <f t="shared" si="22"/>
        <v>0</v>
      </c>
      <c r="G282">
        <f t="shared" si="22"/>
        <v>0</v>
      </c>
      <c r="H282">
        <f t="shared" si="22"/>
        <v>0</v>
      </c>
      <c r="I282">
        <f t="shared" si="22"/>
        <v>0</v>
      </c>
      <c r="J282">
        <f t="shared" si="22"/>
        <v>0</v>
      </c>
      <c r="K282">
        <f t="shared" si="22"/>
        <v>0</v>
      </c>
      <c r="L282">
        <f t="shared" si="22"/>
        <v>0</v>
      </c>
      <c r="M282">
        <f t="shared" si="22"/>
        <v>0</v>
      </c>
      <c r="N282">
        <f t="shared" si="22"/>
        <v>0</v>
      </c>
      <c r="O282">
        <f t="shared" si="22"/>
        <v>0</v>
      </c>
      <c r="P282">
        <f t="shared" si="22"/>
        <v>0</v>
      </c>
      <c r="Q282">
        <f t="shared" si="22"/>
        <v>1</v>
      </c>
      <c r="R282">
        <f>LEFT(result!D282,FIND(" ",result!D282))+0</f>
        <v>7</v>
      </c>
      <c r="S282">
        <f>IF(IFERROR(FIND(S$1,result!E282)&gt;0,"0")=TRUE,"1","0")+0</f>
        <v>0</v>
      </c>
      <c r="T282">
        <f>IF(IFERROR(FIND(T$1,result!E282)&gt;0,"0")=TRUE,"1","0")+0</f>
        <v>1</v>
      </c>
      <c r="U282">
        <f>IF(IFERROR(FIND(U$1,result!E282)&gt;0,"0")=TRUE,"1","0")+0</f>
        <v>1</v>
      </c>
      <c r="V282">
        <f>IF(IFERROR(FIND(V$1,result!E282)&gt;0,"0")=TRUE,"1","0")+0</f>
        <v>1</v>
      </c>
      <c r="W282">
        <f>IFERROR(SUBSTITUTE(LEFT(result!G282,FIND(" out",result!G282)-1),"Rating ","")+0,"")</f>
        <v>5</v>
      </c>
      <c r="X282">
        <f>IFERROR(LEFT(result!I282,FIND(" r",result!I282)-1)+0,"")</f>
        <v>3</v>
      </c>
      <c r="Y282" t="str">
        <f>SUBSTITUTE(RIGHT(result!C282,LEN(result!C282)-SEARCH("in",result!C282)-2),"Kecamatan ","")</f>
        <v>Kabupaten Sleman</v>
      </c>
      <c r="Z282">
        <f>IFERROR(SUBSTITUTE(LEFT(result!F282,FIND(" /",result!F282)-1),"Price:$","")+0,"0")+0</f>
        <v>57</v>
      </c>
      <c r="AA282" s="3"/>
      <c r="AB282" s="7"/>
    </row>
    <row r="283" spans="1:28" x14ac:dyDescent="0.35">
      <c r="A283">
        <v>282</v>
      </c>
      <c r="B283" t="str">
        <f>LEFT(result!B283,FIND(" - ",result!B283)-1)</f>
        <v>Kenayan Asri Homestay by FH Stay</v>
      </c>
      <c r="C283" t="str">
        <f>LEFT(result!C283,FIND("in",result!C283)-1)</f>
        <v xml:space="preserve">Entire house </v>
      </c>
      <c r="D283">
        <f t="shared" si="21"/>
        <v>1</v>
      </c>
      <c r="E283">
        <f t="shared" si="21"/>
        <v>0</v>
      </c>
      <c r="F283">
        <f t="shared" si="22"/>
        <v>0</v>
      </c>
      <c r="G283">
        <f t="shared" si="22"/>
        <v>0</v>
      </c>
      <c r="H283">
        <f t="shared" si="22"/>
        <v>0</v>
      </c>
      <c r="I283">
        <f t="shared" si="22"/>
        <v>1</v>
      </c>
      <c r="J283">
        <f t="shared" si="22"/>
        <v>0</v>
      </c>
      <c r="K283">
        <f t="shared" si="22"/>
        <v>0</v>
      </c>
      <c r="L283">
        <f t="shared" si="22"/>
        <v>0</v>
      </c>
      <c r="M283">
        <f t="shared" si="22"/>
        <v>0</v>
      </c>
      <c r="N283">
        <f t="shared" si="22"/>
        <v>0</v>
      </c>
      <c r="O283">
        <f t="shared" si="22"/>
        <v>0</v>
      </c>
      <c r="P283">
        <f t="shared" si="22"/>
        <v>0</v>
      </c>
      <c r="Q283">
        <f t="shared" si="22"/>
        <v>0</v>
      </c>
      <c r="R283">
        <f>LEFT(result!D283,FIND(" ",result!D283))+0</f>
        <v>6</v>
      </c>
      <c r="S283">
        <f>IF(IFERROR(FIND(S$1,result!E283)&gt;0,"0")=TRUE,"1","0")+0</f>
        <v>1</v>
      </c>
      <c r="T283">
        <f>IF(IFERROR(FIND(T$1,result!E283)&gt;0,"0")=TRUE,"1","0")+0</f>
        <v>0</v>
      </c>
      <c r="U283">
        <f>IF(IFERROR(FIND(U$1,result!E283)&gt;0,"0")=TRUE,"1","0")+0</f>
        <v>1</v>
      </c>
      <c r="V283">
        <f>IF(IFERROR(FIND(V$1,result!E283)&gt;0,"0")=TRUE,"1","0")+0</f>
        <v>0</v>
      </c>
      <c r="W283" t="str">
        <f>IFERROR(SUBSTITUTE(LEFT(result!G283,FIND(" out",result!G283)-1),"Rating ","")+0,"")</f>
        <v/>
      </c>
      <c r="X283" t="str">
        <f>IFERROR(LEFT(result!I283,FIND(" r",result!I283)-1)+0,"")</f>
        <v/>
      </c>
      <c r="Y283" t="str">
        <f>SUBSTITUTE(RIGHT(result!C283,LEN(result!C283)-SEARCH("in",result!C283)-2),"Kecamatan ","")</f>
        <v>Ngemplak</v>
      </c>
      <c r="Z283">
        <f>IFERROR(SUBSTITUTE(LEFT(result!F283,FIND(" /",result!F283)-1),"Price:$","")+0,"0")+0</f>
        <v>58</v>
      </c>
      <c r="AA283" s="3"/>
      <c r="AB283" s="7"/>
    </row>
    <row r="284" spans="1:28" x14ac:dyDescent="0.35">
      <c r="A284">
        <v>283</v>
      </c>
      <c r="B284" t="str">
        <f>LEFT(result!B284,FIND(" - ",result!B284)-1)</f>
        <v>CIPTA GUESTHOUSE yogyakarta</v>
      </c>
      <c r="C284" t="str">
        <f>LEFT(result!C284,FIND("in",result!C284)-1)</f>
        <v xml:space="preserve">Entire house </v>
      </c>
      <c r="D284">
        <f t="shared" si="21"/>
        <v>1</v>
      </c>
      <c r="E284">
        <f t="shared" si="21"/>
        <v>0</v>
      </c>
      <c r="F284">
        <f t="shared" si="22"/>
        <v>0</v>
      </c>
      <c r="G284">
        <f t="shared" si="22"/>
        <v>0</v>
      </c>
      <c r="H284">
        <f t="shared" si="22"/>
        <v>0</v>
      </c>
      <c r="I284">
        <f t="shared" si="22"/>
        <v>1</v>
      </c>
      <c r="J284">
        <f t="shared" si="22"/>
        <v>0</v>
      </c>
      <c r="K284">
        <f t="shared" si="22"/>
        <v>0</v>
      </c>
      <c r="L284">
        <f t="shared" si="22"/>
        <v>0</v>
      </c>
      <c r="M284">
        <f t="shared" si="22"/>
        <v>0</v>
      </c>
      <c r="N284">
        <f t="shared" si="22"/>
        <v>0</v>
      </c>
      <c r="O284">
        <f t="shared" si="22"/>
        <v>0</v>
      </c>
      <c r="P284">
        <f t="shared" si="22"/>
        <v>0</v>
      </c>
      <c r="Q284">
        <f t="shared" si="22"/>
        <v>0</v>
      </c>
      <c r="R284">
        <f>LEFT(result!D284,FIND(" ",result!D284))+0</f>
        <v>6</v>
      </c>
      <c r="S284">
        <f>IF(IFERROR(FIND(S$1,result!E284)&gt;0,"0")=TRUE,"1","0")+0</f>
        <v>1</v>
      </c>
      <c r="T284">
        <f>IF(IFERROR(FIND(T$1,result!E284)&gt;0,"0")=TRUE,"1","0")+0</f>
        <v>1</v>
      </c>
      <c r="U284">
        <f>IF(IFERROR(FIND(U$1,result!E284)&gt;0,"0")=TRUE,"1","0")+0</f>
        <v>1</v>
      </c>
      <c r="V284">
        <f>IF(IFERROR(FIND(V$1,result!E284)&gt;0,"0")=TRUE,"1","0")+0</f>
        <v>0</v>
      </c>
      <c r="W284" t="str">
        <f>IFERROR(SUBSTITUTE(LEFT(result!G284,FIND(" out",result!G284)-1),"Rating ","")+0,"")</f>
        <v/>
      </c>
      <c r="X284" t="str">
        <f>IFERROR(LEFT(result!I284,FIND(" r",result!I284)-1)+0,"")</f>
        <v/>
      </c>
      <c r="Y284" t="str">
        <f>SUBSTITUTE(RIGHT(result!C284,LEN(result!C284)-SEARCH("in",result!C284)-2),"Kecamatan ","")</f>
        <v>Yogyakarta</v>
      </c>
      <c r="Z284">
        <f>IFERROR(SUBSTITUTE(LEFT(result!F284,FIND(" /",result!F284)-1),"Price:$","")+0,"0")+0</f>
        <v>44</v>
      </c>
      <c r="AA284" s="3"/>
      <c r="AB284" s="7"/>
    </row>
    <row r="285" spans="1:28" x14ac:dyDescent="0.35">
      <c r="A285">
        <v>284</v>
      </c>
      <c r="B285" t="str">
        <f>LEFT(result!B285,FIND(" - ",result!B285)-1)</f>
        <v>Jlatren Guest house Strategis &amp; murah</v>
      </c>
      <c r="C285" t="str">
        <f>LEFT(result!C285,FIND("in",result!C285)-1)</f>
        <v xml:space="preserve">Private room </v>
      </c>
      <c r="D285">
        <f t="shared" si="21"/>
        <v>0</v>
      </c>
      <c r="E285">
        <f t="shared" si="21"/>
        <v>1</v>
      </c>
      <c r="F285">
        <f t="shared" si="22"/>
        <v>0</v>
      </c>
      <c r="G285">
        <f t="shared" si="22"/>
        <v>0</v>
      </c>
      <c r="H285">
        <f t="shared" si="22"/>
        <v>0</v>
      </c>
      <c r="I285">
        <f t="shared" si="22"/>
        <v>0</v>
      </c>
      <c r="J285">
        <f t="shared" si="22"/>
        <v>0</v>
      </c>
      <c r="K285">
        <f t="shared" si="22"/>
        <v>0</v>
      </c>
      <c r="L285">
        <f t="shared" si="22"/>
        <v>1</v>
      </c>
      <c r="M285">
        <f t="shared" si="22"/>
        <v>0</v>
      </c>
      <c r="N285">
        <f t="shared" si="22"/>
        <v>0</v>
      </c>
      <c r="O285">
        <f t="shared" si="22"/>
        <v>0</v>
      </c>
      <c r="P285">
        <f t="shared" si="22"/>
        <v>0</v>
      </c>
      <c r="Q285">
        <f t="shared" si="22"/>
        <v>0</v>
      </c>
      <c r="R285">
        <f>LEFT(result!D285,FIND(" ",result!D285))+0</f>
        <v>16</v>
      </c>
      <c r="S285">
        <f>IF(IFERROR(FIND(S$1,result!E285)&gt;0,"0")=TRUE,"1","0")+0</f>
        <v>0</v>
      </c>
      <c r="T285">
        <f>IF(IFERROR(FIND(T$1,result!E285)&gt;0,"0")=TRUE,"1","0")+0</f>
        <v>0</v>
      </c>
      <c r="U285">
        <f>IF(IFERROR(FIND(U$1,result!E285)&gt;0,"0")=TRUE,"1","0")+0</f>
        <v>1</v>
      </c>
      <c r="V285">
        <f>IF(IFERROR(FIND(V$1,result!E285)&gt;0,"0")=TRUE,"1","0")+0</f>
        <v>0</v>
      </c>
      <c r="W285" t="str">
        <f>IFERROR(SUBSTITUTE(LEFT(result!G285,FIND(" out",result!G285)-1),"Rating ","")+0,"")</f>
        <v/>
      </c>
      <c r="X285" t="str">
        <f>IFERROR(LEFT(result!I285,FIND(" r",result!I285)-1)+0,"")</f>
        <v/>
      </c>
      <c r="Y285" t="str">
        <f>SUBSTITUTE(RIGHT(result!C285,LEN(result!C285)-SEARCH("in",result!C285)-2),"Kecamatan ","")</f>
        <v>Berbah</v>
      </c>
      <c r="Z285">
        <f>IFERROR(SUBSTITUTE(LEFT(result!F285,FIND(" /",result!F285)-1),"Price:$","")+0,"0")+0</f>
        <v>71</v>
      </c>
      <c r="AA285" s="3"/>
      <c r="AB285" s="7"/>
    </row>
    <row r="286" spans="1:28" x14ac:dyDescent="0.35">
      <c r="A286">
        <v>285</v>
      </c>
      <c r="B286" t="str">
        <f>LEFT(result!B286,FIND(" - ",result!B286)-1)</f>
        <v>Girly Homestay</v>
      </c>
      <c r="C286" t="str">
        <f>LEFT(result!C286,FIND("in",result!C286)-1)</f>
        <v xml:space="preserve">Room </v>
      </c>
      <c r="D286">
        <f t="shared" si="21"/>
        <v>0</v>
      </c>
      <c r="E286">
        <f t="shared" si="21"/>
        <v>0</v>
      </c>
      <c r="F286">
        <f t="shared" si="22"/>
        <v>0</v>
      </c>
      <c r="G286">
        <f t="shared" si="22"/>
        <v>0</v>
      </c>
      <c r="H286">
        <f t="shared" si="22"/>
        <v>0</v>
      </c>
      <c r="I286">
        <f t="shared" si="22"/>
        <v>0</v>
      </c>
      <c r="J286">
        <f t="shared" si="22"/>
        <v>0</v>
      </c>
      <c r="K286">
        <f t="shared" si="22"/>
        <v>0</v>
      </c>
      <c r="L286">
        <f t="shared" si="22"/>
        <v>0</v>
      </c>
      <c r="M286">
        <f t="shared" si="22"/>
        <v>0</v>
      </c>
      <c r="N286">
        <f t="shared" si="22"/>
        <v>0</v>
      </c>
      <c r="O286">
        <f t="shared" si="22"/>
        <v>0</v>
      </c>
      <c r="P286">
        <f t="shared" si="22"/>
        <v>0</v>
      </c>
      <c r="Q286">
        <f t="shared" si="22"/>
        <v>0</v>
      </c>
      <c r="R286">
        <f>LEFT(result!D286,FIND(" ",result!D286))+0</f>
        <v>16</v>
      </c>
      <c r="S286">
        <f>IF(IFERROR(FIND(S$1,result!E286)&gt;0,"0")=TRUE,"1","0")+0</f>
        <v>1</v>
      </c>
      <c r="T286">
        <f>IF(IFERROR(FIND(T$1,result!E286)&gt;0,"0")=TRUE,"1","0")+0</f>
        <v>1</v>
      </c>
      <c r="U286">
        <f>IF(IFERROR(FIND(U$1,result!E286)&gt;0,"0")=TRUE,"1","0")+0</f>
        <v>1</v>
      </c>
      <c r="V286">
        <f>IF(IFERROR(FIND(V$1,result!E286)&gt;0,"0")=TRUE,"1","0")+0</f>
        <v>0</v>
      </c>
      <c r="W286" t="str">
        <f>IFERROR(SUBSTITUTE(LEFT(result!G286,FIND(" out",result!G286)-1),"Rating ","")+0,"")</f>
        <v/>
      </c>
      <c r="X286" t="str">
        <f>IFERROR(LEFT(result!I286,FIND(" r",result!I286)-1)+0,"")</f>
        <v/>
      </c>
      <c r="Y286" t="str">
        <f>SUBSTITUTE(RIGHT(result!C286,LEN(result!C286)-SEARCH("in",result!C286)-2),"Kecamatan ","")</f>
        <v>boutique hotel in Yogyakarta</v>
      </c>
      <c r="Z286">
        <f>IFERROR(SUBSTITUTE(LEFT(result!F286,FIND(" /",result!F286)-1),"Price:$","")+0,"0")+0</f>
        <v>161</v>
      </c>
      <c r="AA286" s="3"/>
      <c r="AB286" s="7"/>
    </row>
    <row r="287" spans="1:28" x14ac:dyDescent="0.35">
      <c r="A287">
        <v>286</v>
      </c>
      <c r="B287" t="str">
        <f>LEFT(result!B287,FIND(" - ",result!B287)-1)</f>
        <v>Full House 7 BR near Jogja Airport</v>
      </c>
      <c r="C287" t="str">
        <f>LEFT(result!C287,FIND("in",result!C287)-1)</f>
        <v xml:space="preserve">Entire house </v>
      </c>
      <c r="D287">
        <f t="shared" si="21"/>
        <v>1</v>
      </c>
      <c r="E287">
        <f t="shared" si="21"/>
        <v>0</v>
      </c>
      <c r="F287">
        <f t="shared" si="22"/>
        <v>0</v>
      </c>
      <c r="G287">
        <f t="shared" si="22"/>
        <v>0</v>
      </c>
      <c r="H287">
        <f t="shared" si="22"/>
        <v>0</v>
      </c>
      <c r="I287">
        <f t="shared" si="22"/>
        <v>1</v>
      </c>
      <c r="J287">
        <f t="shared" si="22"/>
        <v>0</v>
      </c>
      <c r="K287">
        <f t="shared" si="22"/>
        <v>0</v>
      </c>
      <c r="L287">
        <f t="shared" si="22"/>
        <v>0</v>
      </c>
      <c r="M287">
        <f t="shared" si="22"/>
        <v>0</v>
      </c>
      <c r="N287">
        <f t="shared" si="22"/>
        <v>0</v>
      </c>
      <c r="O287">
        <f t="shared" si="22"/>
        <v>0</v>
      </c>
      <c r="P287">
        <f t="shared" si="22"/>
        <v>0</v>
      </c>
      <c r="Q287">
        <f t="shared" si="22"/>
        <v>0</v>
      </c>
      <c r="R287">
        <f>LEFT(result!D287,FIND(" ",result!D287))+0</f>
        <v>15</v>
      </c>
      <c r="S287">
        <f>IF(IFERROR(FIND(S$1,result!E287)&gt;0,"0")=TRUE,"1","0")+0</f>
        <v>1</v>
      </c>
      <c r="T287">
        <f>IF(IFERROR(FIND(T$1,result!E287)&gt;0,"0")=TRUE,"1","0")+0</f>
        <v>1</v>
      </c>
      <c r="U287">
        <f>IF(IFERROR(FIND(U$1,result!E287)&gt;0,"0")=TRUE,"1","0")+0</f>
        <v>1</v>
      </c>
      <c r="V287">
        <f>IF(IFERROR(FIND(V$1,result!E287)&gt;0,"0")=TRUE,"1","0")+0</f>
        <v>0</v>
      </c>
      <c r="W287" t="str">
        <f>IFERROR(SUBSTITUTE(LEFT(result!G287,FIND(" out",result!G287)-1),"Rating ","")+0,"")</f>
        <v/>
      </c>
      <c r="X287" t="str">
        <f>IFERROR(LEFT(result!I287,FIND(" r",result!I287)-1)+0,"")</f>
        <v/>
      </c>
      <c r="Y287" t="str">
        <f>SUBSTITUTE(RIGHT(result!C287,LEN(result!C287)-SEARCH("in",result!C287)-2),"Kecamatan ","")</f>
        <v>Ngemplak</v>
      </c>
      <c r="Z287">
        <f>IFERROR(SUBSTITUTE(LEFT(result!F287,FIND(" /",result!F287)-1),"Price:$","")+0,"0")+0</f>
        <v>241</v>
      </c>
      <c r="AA287" s="3"/>
      <c r="AB287" s="7"/>
    </row>
    <row r="288" spans="1:28" x14ac:dyDescent="0.35">
      <c r="A288">
        <v>287</v>
      </c>
      <c r="B288" t="str">
        <f>LEFT(result!B288,FIND(" - ",result!B288)-1)</f>
        <v>Cozy House Of Sendang adi By Symphony</v>
      </c>
      <c r="C288" t="str">
        <f>LEFT(result!C288,FIND("in",result!C288)-1)</f>
        <v xml:space="preserve">Entire house </v>
      </c>
      <c r="D288">
        <f t="shared" si="21"/>
        <v>1</v>
      </c>
      <c r="E288">
        <f t="shared" si="21"/>
        <v>0</v>
      </c>
      <c r="F288">
        <f t="shared" si="22"/>
        <v>0</v>
      </c>
      <c r="G288">
        <f t="shared" si="22"/>
        <v>0</v>
      </c>
      <c r="H288">
        <f t="shared" si="22"/>
        <v>0</v>
      </c>
      <c r="I288">
        <f t="shared" si="22"/>
        <v>1</v>
      </c>
      <c r="J288">
        <f t="shared" si="22"/>
        <v>0</v>
      </c>
      <c r="K288">
        <f t="shared" si="22"/>
        <v>0</v>
      </c>
      <c r="L288">
        <f t="shared" si="22"/>
        <v>0</v>
      </c>
      <c r="M288">
        <f t="shared" si="22"/>
        <v>0</v>
      </c>
      <c r="N288">
        <f t="shared" si="22"/>
        <v>0</v>
      </c>
      <c r="O288">
        <f t="shared" si="22"/>
        <v>0</v>
      </c>
      <c r="P288">
        <f t="shared" si="22"/>
        <v>0</v>
      </c>
      <c r="Q288">
        <f t="shared" si="22"/>
        <v>0</v>
      </c>
      <c r="R288">
        <f>LEFT(result!D288,FIND(" ",result!D288))+0</f>
        <v>8</v>
      </c>
      <c r="S288">
        <f>IF(IFERROR(FIND(S$1,result!E288)&gt;0,"0")=TRUE,"1","0")+0</f>
        <v>1</v>
      </c>
      <c r="T288">
        <f>IF(IFERROR(FIND(T$1,result!E288)&gt;0,"0")=TRUE,"1","0")+0</f>
        <v>0</v>
      </c>
      <c r="U288">
        <f>IF(IFERROR(FIND(U$1,result!E288)&gt;0,"0")=TRUE,"1","0")+0</f>
        <v>1</v>
      </c>
      <c r="V288">
        <f>IF(IFERROR(FIND(V$1,result!E288)&gt;0,"0")=TRUE,"1","0")+0</f>
        <v>0</v>
      </c>
      <c r="W288" t="str">
        <f>IFERROR(SUBSTITUTE(LEFT(result!G288,FIND(" out",result!G288)-1),"Rating ","")+0,"")</f>
        <v/>
      </c>
      <c r="X288" t="str">
        <f>IFERROR(LEFT(result!I288,FIND(" r",result!I288)-1)+0,"")</f>
        <v/>
      </c>
      <c r="Y288" t="str">
        <f>SUBSTITUTE(RIGHT(result!C288,LEN(result!C288)-SEARCH("in",result!C288)-2),"Kecamatan ","")</f>
        <v>Mlati</v>
      </c>
      <c r="Z288">
        <f>IFERROR(SUBSTITUTE(LEFT(result!F288,FIND(" /",result!F288)-1),"Price:$","")+0,"0")+0</f>
        <v>187</v>
      </c>
      <c r="AA288" s="3"/>
      <c r="AB288" s="7"/>
    </row>
    <row r="289" spans="1:28" x14ac:dyDescent="0.35">
      <c r="A289">
        <v>288</v>
      </c>
      <c r="B289" t="str">
        <f>LEFT(result!B289,FIND(" - ",result!B289)-1)</f>
        <v>Griya Tentrem Homestay Jl. Nangka Baru-KrgNongko</v>
      </c>
      <c r="C289" t="str">
        <f>LEFT(result!C289,FIND("in",result!C289)-1)</f>
        <v xml:space="preserve">Entire house </v>
      </c>
      <c r="D289">
        <f t="shared" si="21"/>
        <v>1</v>
      </c>
      <c r="E289">
        <f t="shared" si="21"/>
        <v>0</v>
      </c>
      <c r="F289">
        <f t="shared" ref="F289:Q301" si="23">IF(IFERROR(FIND(F$1,$C289)&gt;0,"0")=TRUE,"1","0")+0</f>
        <v>0</v>
      </c>
      <c r="G289">
        <f t="shared" si="23"/>
        <v>0</v>
      </c>
      <c r="H289">
        <f t="shared" si="23"/>
        <v>0</v>
      </c>
      <c r="I289">
        <f t="shared" si="23"/>
        <v>1</v>
      </c>
      <c r="J289">
        <f t="shared" si="23"/>
        <v>0</v>
      </c>
      <c r="K289">
        <f t="shared" si="23"/>
        <v>0</v>
      </c>
      <c r="L289">
        <f t="shared" si="23"/>
        <v>0</v>
      </c>
      <c r="M289">
        <f t="shared" si="23"/>
        <v>0</v>
      </c>
      <c r="N289">
        <f t="shared" si="23"/>
        <v>0</v>
      </c>
      <c r="O289">
        <f t="shared" si="23"/>
        <v>0</v>
      </c>
      <c r="P289">
        <f t="shared" si="23"/>
        <v>0</v>
      </c>
      <c r="Q289">
        <f t="shared" si="23"/>
        <v>0</v>
      </c>
      <c r="R289">
        <f>LEFT(result!D289,FIND(" ",result!D289))+0</f>
        <v>6</v>
      </c>
      <c r="S289">
        <f>IF(IFERROR(FIND(S$1,result!E289)&gt;0,"0")=TRUE,"1","0")+0</f>
        <v>1</v>
      </c>
      <c r="T289">
        <f>IF(IFERROR(FIND(T$1,result!E289)&gt;0,"0")=TRUE,"1","0")+0</f>
        <v>0</v>
      </c>
      <c r="U289">
        <f>IF(IFERROR(FIND(U$1,result!E289)&gt;0,"0")=TRUE,"1","0")+0</f>
        <v>1</v>
      </c>
      <c r="V289">
        <f>IF(IFERROR(FIND(V$1,result!E289)&gt;0,"0")=TRUE,"1","0")+0</f>
        <v>0</v>
      </c>
      <c r="W289" t="str">
        <f>IFERROR(SUBSTITUTE(LEFT(result!G289,FIND(" out",result!G289)-1),"Rating ","")+0,"")</f>
        <v/>
      </c>
      <c r="X289" t="str">
        <f>IFERROR(LEFT(result!I289,FIND(" r",result!I289)-1)+0,"")</f>
        <v/>
      </c>
      <c r="Y289" t="str">
        <f>SUBSTITUTE(RIGHT(result!C289,LEN(result!C289)-SEARCH("in",result!C289)-2),"Kecamatan ","")</f>
        <v>Depok</v>
      </c>
      <c r="Z289">
        <f>IFERROR(SUBSTITUTE(LEFT(result!F289,FIND(" /",result!F289)-1),"Price:$","")+0,"0")+0</f>
        <v>48</v>
      </c>
      <c r="AA289" s="3"/>
      <c r="AB289" s="7"/>
    </row>
    <row r="290" spans="1:28" x14ac:dyDescent="0.35">
      <c r="A290">
        <v>289</v>
      </c>
      <c r="B290" t="str">
        <f>LEFT(result!B290,FIND(" - ",result!B290)-1)</f>
        <v>Emerald Garden sweet home</v>
      </c>
      <c r="C290" t="str">
        <f>LEFT(result!C290,FIND("in",result!C290)-1)</f>
        <v xml:space="preserve">Entire house </v>
      </c>
      <c r="D290">
        <f t="shared" si="21"/>
        <v>1</v>
      </c>
      <c r="E290">
        <f t="shared" si="21"/>
        <v>0</v>
      </c>
      <c r="F290">
        <f t="shared" si="23"/>
        <v>0</v>
      </c>
      <c r="G290">
        <f t="shared" si="23"/>
        <v>0</v>
      </c>
      <c r="H290">
        <f t="shared" si="23"/>
        <v>0</v>
      </c>
      <c r="I290">
        <f t="shared" si="23"/>
        <v>1</v>
      </c>
      <c r="J290">
        <f t="shared" si="23"/>
        <v>0</v>
      </c>
      <c r="K290">
        <f t="shared" si="23"/>
        <v>0</v>
      </c>
      <c r="L290">
        <f t="shared" si="23"/>
        <v>0</v>
      </c>
      <c r="M290">
        <f t="shared" si="23"/>
        <v>0</v>
      </c>
      <c r="N290">
        <f t="shared" si="23"/>
        <v>0</v>
      </c>
      <c r="O290">
        <f t="shared" si="23"/>
        <v>0</v>
      </c>
      <c r="P290">
        <f t="shared" si="23"/>
        <v>0</v>
      </c>
      <c r="Q290">
        <f t="shared" si="23"/>
        <v>0</v>
      </c>
      <c r="R290">
        <f>LEFT(result!D290,FIND(" ",result!D290))+0</f>
        <v>7</v>
      </c>
      <c r="S290">
        <f>IF(IFERROR(FIND(S$1,result!E290)&gt;0,"0")=TRUE,"1","0")+0</f>
        <v>1</v>
      </c>
      <c r="T290">
        <f>IF(IFERROR(FIND(T$1,result!E290)&gt;0,"0")=TRUE,"1","0")+0</f>
        <v>1</v>
      </c>
      <c r="U290">
        <f>IF(IFERROR(FIND(U$1,result!E290)&gt;0,"0")=TRUE,"1","0")+0</f>
        <v>1</v>
      </c>
      <c r="V290">
        <f>IF(IFERROR(FIND(V$1,result!E290)&gt;0,"0")=TRUE,"1","0")+0</f>
        <v>0</v>
      </c>
      <c r="W290">
        <f>IFERROR(SUBSTITUTE(LEFT(result!G290,FIND(" out",result!G290)-1),"Rating ","")+0,"")</f>
        <v>4.75</v>
      </c>
      <c r="X290">
        <f>IFERROR(LEFT(result!I290,FIND(" r",result!I290)-1)+0,"")</f>
        <v>4</v>
      </c>
      <c r="Y290" t="str">
        <f>SUBSTITUTE(RIGHT(result!C290,LEN(result!C290)-SEARCH("in",result!C290)-2),"Kecamatan ","")</f>
        <v>Banguntapan</v>
      </c>
      <c r="Z290">
        <f>IFERROR(SUBSTITUTE(LEFT(result!F290,FIND(" /",result!F290)-1),"Price:$","")+0,"0")+0</f>
        <v>101</v>
      </c>
      <c r="AA290" s="3"/>
      <c r="AB290" s="7"/>
    </row>
    <row r="291" spans="1:28" x14ac:dyDescent="0.35">
      <c r="A291">
        <v>290</v>
      </c>
      <c r="B291" t="str">
        <f>LEFT(result!B291,FIND(" - ",result!B291)-1)</f>
        <v>Omah Jajar Homestay</v>
      </c>
      <c r="C291" t="str">
        <f>LEFT(result!C291,FIND("in",result!C291)-1)</f>
        <v xml:space="preserve">Entire house </v>
      </c>
      <c r="D291">
        <f t="shared" si="21"/>
        <v>1</v>
      </c>
      <c r="E291">
        <f t="shared" si="21"/>
        <v>0</v>
      </c>
      <c r="F291">
        <f t="shared" si="23"/>
        <v>0</v>
      </c>
      <c r="G291">
        <f t="shared" si="23"/>
        <v>0</v>
      </c>
      <c r="H291">
        <f t="shared" si="23"/>
        <v>0</v>
      </c>
      <c r="I291">
        <f t="shared" si="23"/>
        <v>1</v>
      </c>
      <c r="J291">
        <f t="shared" si="23"/>
        <v>0</v>
      </c>
      <c r="K291">
        <f t="shared" si="23"/>
        <v>0</v>
      </c>
      <c r="L291">
        <f t="shared" si="23"/>
        <v>0</v>
      </c>
      <c r="M291">
        <f t="shared" si="23"/>
        <v>0</v>
      </c>
      <c r="N291">
        <f t="shared" si="23"/>
        <v>0</v>
      </c>
      <c r="O291">
        <f t="shared" si="23"/>
        <v>0</v>
      </c>
      <c r="P291">
        <f t="shared" si="23"/>
        <v>0</v>
      </c>
      <c r="Q291">
        <f t="shared" si="23"/>
        <v>0</v>
      </c>
      <c r="R291">
        <f>LEFT(result!D291,FIND(" ",result!D291))+0</f>
        <v>10</v>
      </c>
      <c r="S291">
        <f>IF(IFERROR(FIND(S$1,result!E291)&gt;0,"0")=TRUE,"1","0")+0</f>
        <v>1</v>
      </c>
      <c r="T291">
        <f>IF(IFERROR(FIND(T$1,result!E291)&gt;0,"0")=TRUE,"1","0")+0</f>
        <v>0</v>
      </c>
      <c r="U291">
        <f>IF(IFERROR(FIND(U$1,result!E291)&gt;0,"0")=TRUE,"1","0")+0</f>
        <v>1</v>
      </c>
      <c r="V291">
        <f>IF(IFERROR(FIND(V$1,result!E291)&gt;0,"0")=TRUE,"1","0")+0</f>
        <v>0</v>
      </c>
      <c r="W291" t="str">
        <f>IFERROR(SUBSTITUTE(LEFT(result!G291,FIND(" out",result!G291)-1),"Rating ","")+0,"")</f>
        <v/>
      </c>
      <c r="X291" t="str">
        <f>IFERROR(LEFT(result!I291,FIND(" r",result!I291)-1)+0,"")</f>
        <v/>
      </c>
      <c r="Y291" t="str">
        <f>SUBSTITUTE(RIGHT(result!C291,LEN(result!C291)-SEARCH("in",result!C291)-2),"Kecamatan ","")</f>
        <v>Kota Surakarta</v>
      </c>
      <c r="Z291">
        <f>IFERROR(SUBSTITUTE(LEFT(result!F291,FIND(" /",result!F291)-1),"Price:$","")+0,"0")+0</f>
        <v>81</v>
      </c>
      <c r="AA291" s="3"/>
      <c r="AB291" s="7"/>
    </row>
    <row r="292" spans="1:28" x14ac:dyDescent="0.35">
      <c r="A292">
        <v>291</v>
      </c>
      <c r="B292" t="str">
        <f>LEFT(result!B292,FIND(" - ",result!B292)-1)</f>
        <v>Omah tugu Yogyakarta</v>
      </c>
      <c r="C292" t="str">
        <f>LEFT(result!C292,FIND("in",result!C292)-1)</f>
        <v xml:space="preserve">Entire house </v>
      </c>
      <c r="D292">
        <f t="shared" si="21"/>
        <v>1</v>
      </c>
      <c r="E292">
        <f t="shared" si="21"/>
        <v>0</v>
      </c>
      <c r="F292">
        <f t="shared" si="23"/>
        <v>0</v>
      </c>
      <c r="G292">
        <f t="shared" si="23"/>
        <v>0</v>
      </c>
      <c r="H292">
        <f t="shared" si="23"/>
        <v>0</v>
      </c>
      <c r="I292">
        <f t="shared" si="23"/>
        <v>1</v>
      </c>
      <c r="J292">
        <f t="shared" si="23"/>
        <v>0</v>
      </c>
      <c r="K292">
        <f t="shared" si="23"/>
        <v>0</v>
      </c>
      <c r="L292">
        <f t="shared" si="23"/>
        <v>0</v>
      </c>
      <c r="M292">
        <f t="shared" si="23"/>
        <v>0</v>
      </c>
      <c r="N292">
        <f t="shared" si="23"/>
        <v>0</v>
      </c>
      <c r="O292">
        <f t="shared" si="23"/>
        <v>0</v>
      </c>
      <c r="P292">
        <f t="shared" si="23"/>
        <v>0</v>
      </c>
      <c r="Q292">
        <f t="shared" si="23"/>
        <v>0</v>
      </c>
      <c r="R292">
        <f>LEFT(result!D292,FIND(" ",result!D292))+0</f>
        <v>10</v>
      </c>
      <c r="S292">
        <f>IF(IFERROR(FIND(S$1,result!E292)&gt;0,"0")=TRUE,"1","0")+0</f>
        <v>1</v>
      </c>
      <c r="T292">
        <f>IF(IFERROR(FIND(T$1,result!E292)&gt;0,"0")=TRUE,"1","0")+0</f>
        <v>1</v>
      </c>
      <c r="U292">
        <f>IF(IFERROR(FIND(U$1,result!E292)&gt;0,"0")=TRUE,"1","0")+0</f>
        <v>1</v>
      </c>
      <c r="V292">
        <f>IF(IFERROR(FIND(V$1,result!E292)&gt;0,"0")=TRUE,"1","0")+0</f>
        <v>0</v>
      </c>
      <c r="W292" t="str">
        <f>IFERROR(SUBSTITUTE(LEFT(result!G292,FIND(" out",result!G292)-1),"Rating ","")+0,"")</f>
        <v/>
      </c>
      <c r="X292" t="str">
        <f>IFERROR(LEFT(result!I292,FIND(" r",result!I292)-1)+0,"")</f>
        <v/>
      </c>
      <c r="Y292" t="str">
        <f>SUBSTITUTE(RIGHT(result!C292,LEN(result!C292)-SEARCH("in",result!C292)-2),"Kecamatan ","")</f>
        <v>Jetis</v>
      </c>
      <c r="Z292">
        <f>IFERROR(SUBSTITUTE(LEFT(result!F292,FIND(" /",result!F292)-1),"Price:$","")+0,"0")+0</f>
        <v>113</v>
      </c>
      <c r="AA292" s="3"/>
      <c r="AB292" s="7"/>
    </row>
    <row r="293" spans="1:28" x14ac:dyDescent="0.35">
      <c r="A293">
        <v>292</v>
      </c>
      <c r="B293" t="str">
        <f>LEFT(result!B293,FIND(" - ",result!B293)-1)</f>
        <v>Grities7 home</v>
      </c>
      <c r="C293" t="str">
        <f>LEFT(result!C293,FIND("in",result!C293)-1)</f>
        <v xml:space="preserve">Entire house </v>
      </c>
      <c r="D293">
        <f t="shared" si="21"/>
        <v>1</v>
      </c>
      <c r="E293">
        <f t="shared" si="21"/>
        <v>0</v>
      </c>
      <c r="F293">
        <f t="shared" si="23"/>
        <v>0</v>
      </c>
      <c r="G293">
        <f t="shared" si="23"/>
        <v>0</v>
      </c>
      <c r="H293">
        <f t="shared" si="23"/>
        <v>0</v>
      </c>
      <c r="I293">
        <f t="shared" si="23"/>
        <v>1</v>
      </c>
      <c r="J293">
        <f t="shared" si="23"/>
        <v>0</v>
      </c>
      <c r="K293">
        <f t="shared" si="23"/>
        <v>0</v>
      </c>
      <c r="L293">
        <f t="shared" si="23"/>
        <v>0</v>
      </c>
      <c r="M293">
        <f t="shared" si="23"/>
        <v>0</v>
      </c>
      <c r="N293">
        <f t="shared" si="23"/>
        <v>0</v>
      </c>
      <c r="O293">
        <f t="shared" si="23"/>
        <v>0</v>
      </c>
      <c r="P293">
        <f t="shared" si="23"/>
        <v>0</v>
      </c>
      <c r="Q293">
        <f t="shared" si="23"/>
        <v>0</v>
      </c>
      <c r="R293">
        <f>LEFT(result!D293,FIND(" ",result!D293))+0</f>
        <v>7</v>
      </c>
      <c r="S293">
        <f>IF(IFERROR(FIND(S$1,result!E293)&gt;0,"0")=TRUE,"1","0")+0</f>
        <v>1</v>
      </c>
      <c r="T293">
        <f>IF(IFERROR(FIND(T$1,result!E293)&gt;0,"0")=TRUE,"1","0")+0</f>
        <v>0</v>
      </c>
      <c r="U293">
        <f>IF(IFERROR(FIND(U$1,result!E293)&gt;0,"0")=TRUE,"1","0")+0</f>
        <v>1</v>
      </c>
      <c r="V293">
        <f>IF(IFERROR(FIND(V$1,result!E293)&gt;0,"0")=TRUE,"1","0")+0</f>
        <v>0</v>
      </c>
      <c r="W293" t="str">
        <f>IFERROR(SUBSTITUTE(LEFT(result!G293,FIND(" out",result!G293)-1),"Rating ","")+0,"")</f>
        <v/>
      </c>
      <c r="X293" t="str">
        <f>IFERROR(LEFT(result!I293,FIND(" r",result!I293)-1)+0,"")</f>
        <v/>
      </c>
      <c r="Y293" t="str">
        <f>SUBSTITUTE(RIGHT(result!C293,LEN(result!C293)-SEARCH("in",result!C293)-2),"Kecamatan ","")</f>
        <v>Gondokusuman</v>
      </c>
      <c r="Z293">
        <f>IFERROR(SUBSTITUTE(LEFT(result!F293,FIND(" /",result!F293)-1),"Price:$","")+0,"0")+0</f>
        <v>73</v>
      </c>
      <c r="AA293" s="3"/>
      <c r="AB293" s="7"/>
    </row>
    <row r="294" spans="1:28" x14ac:dyDescent="0.35">
      <c r="A294">
        <v>293</v>
      </c>
      <c r="B294" t="str">
        <f>LEFT(result!B294,FIND(" - ",result!B294)-1)</f>
        <v>Penginapan nyaman dan bersih di Kota Yogyakarta</v>
      </c>
      <c r="C294" t="str">
        <f>LEFT(result!C294,FIND("in",result!C294)-1)</f>
        <v xml:space="preserve">Entire house </v>
      </c>
      <c r="D294">
        <f t="shared" si="21"/>
        <v>1</v>
      </c>
      <c r="E294">
        <f t="shared" si="21"/>
        <v>0</v>
      </c>
      <c r="F294">
        <f t="shared" si="23"/>
        <v>0</v>
      </c>
      <c r="G294">
        <f t="shared" si="23"/>
        <v>0</v>
      </c>
      <c r="H294">
        <f t="shared" si="23"/>
        <v>0</v>
      </c>
      <c r="I294">
        <f t="shared" si="23"/>
        <v>1</v>
      </c>
      <c r="J294">
        <f t="shared" si="23"/>
        <v>0</v>
      </c>
      <c r="K294">
        <f t="shared" si="23"/>
        <v>0</v>
      </c>
      <c r="L294">
        <f t="shared" si="23"/>
        <v>0</v>
      </c>
      <c r="M294">
        <f t="shared" si="23"/>
        <v>0</v>
      </c>
      <c r="N294">
        <f t="shared" si="23"/>
        <v>0</v>
      </c>
      <c r="O294">
        <f t="shared" si="23"/>
        <v>0</v>
      </c>
      <c r="P294">
        <f t="shared" si="23"/>
        <v>0</v>
      </c>
      <c r="Q294">
        <f t="shared" si="23"/>
        <v>0</v>
      </c>
      <c r="R294">
        <f>LEFT(result!D294,FIND(" ",result!D294))+0</f>
        <v>12</v>
      </c>
      <c r="S294">
        <f>IF(IFERROR(FIND(S$1,result!E294)&gt;0,"0")=TRUE,"1","0")+0</f>
        <v>1</v>
      </c>
      <c r="T294">
        <f>IF(IFERROR(FIND(T$1,result!E294)&gt;0,"0")=TRUE,"1","0")+0</f>
        <v>0</v>
      </c>
      <c r="U294">
        <f>IF(IFERROR(FIND(U$1,result!E294)&gt;0,"0")=TRUE,"1","0")+0</f>
        <v>1</v>
      </c>
      <c r="V294">
        <f>IF(IFERROR(FIND(V$1,result!E294)&gt;0,"0")=TRUE,"1","0")+0</f>
        <v>0</v>
      </c>
      <c r="W294" t="str">
        <f>IFERROR(SUBSTITUTE(LEFT(result!G294,FIND(" out",result!G294)-1),"Rating ","")+0,"")</f>
        <v/>
      </c>
      <c r="X294" t="str">
        <f>IFERROR(LEFT(result!I294,FIND(" r",result!I294)-1)+0,"")</f>
        <v/>
      </c>
      <c r="Y294" t="str">
        <f>SUBSTITUTE(RIGHT(result!C294,LEN(result!C294)-SEARCH("in",result!C294)-2),"Kecamatan ","")</f>
        <v>Mantrijeron</v>
      </c>
      <c r="Z294">
        <f>IFERROR(SUBSTITUTE(LEFT(result!F294,FIND(" /",result!F294)-1),"Price:$","")+0,"0")+0</f>
        <v>81</v>
      </c>
      <c r="AA294" s="3"/>
      <c r="AB294" s="7"/>
    </row>
    <row r="295" spans="1:28" x14ac:dyDescent="0.35">
      <c r="A295">
        <v>294</v>
      </c>
      <c r="B295" t="str">
        <f>LEFT(result!B295,FIND(" - ",result!B295)-1)</f>
        <v>Langit Biru Homestay Yogyakarta</v>
      </c>
      <c r="C295" t="str">
        <f>LEFT(result!C295,FIND("in",result!C295)-1)</f>
        <v xml:space="preserve">Private room </v>
      </c>
      <c r="D295">
        <f t="shared" si="21"/>
        <v>0</v>
      </c>
      <c r="E295">
        <f t="shared" si="21"/>
        <v>1</v>
      </c>
      <c r="F295">
        <f t="shared" si="23"/>
        <v>0</v>
      </c>
      <c r="G295">
        <f t="shared" si="23"/>
        <v>0</v>
      </c>
      <c r="H295">
        <f t="shared" si="23"/>
        <v>0</v>
      </c>
      <c r="I295">
        <f t="shared" si="23"/>
        <v>0</v>
      </c>
      <c r="J295">
        <f t="shared" si="23"/>
        <v>0</v>
      </c>
      <c r="K295">
        <f t="shared" si="23"/>
        <v>0</v>
      </c>
      <c r="L295">
        <f t="shared" si="23"/>
        <v>1</v>
      </c>
      <c r="M295">
        <f t="shared" si="23"/>
        <v>0</v>
      </c>
      <c r="N295">
        <f t="shared" si="23"/>
        <v>0</v>
      </c>
      <c r="O295">
        <f t="shared" si="23"/>
        <v>0</v>
      </c>
      <c r="P295">
        <f t="shared" si="23"/>
        <v>0</v>
      </c>
      <c r="Q295">
        <f t="shared" si="23"/>
        <v>0</v>
      </c>
      <c r="R295">
        <f>LEFT(result!D295,FIND(" ",result!D295))+0</f>
        <v>10</v>
      </c>
      <c r="S295">
        <f>IF(IFERROR(FIND(S$1,result!E295)&gt;0,"0")=TRUE,"1","0")+0</f>
        <v>1</v>
      </c>
      <c r="T295">
        <f>IF(IFERROR(FIND(T$1,result!E295)&gt;0,"0")=TRUE,"1","0")+0</f>
        <v>0</v>
      </c>
      <c r="U295">
        <f>IF(IFERROR(FIND(U$1,result!E295)&gt;0,"0")=TRUE,"1","0")+0</f>
        <v>1</v>
      </c>
      <c r="V295">
        <f>IF(IFERROR(FIND(V$1,result!E295)&gt;0,"0")=TRUE,"1","0")+0</f>
        <v>0</v>
      </c>
      <c r="W295" t="str">
        <f>IFERROR(SUBSTITUTE(LEFT(result!G295,FIND(" out",result!G295)-1),"Rating ","")+0,"")</f>
        <v/>
      </c>
      <c r="X295" t="str">
        <f>IFERROR(LEFT(result!I295,FIND(" r",result!I295)-1)+0,"")</f>
        <v/>
      </c>
      <c r="Y295" t="str">
        <f>SUBSTITUTE(RIGHT(result!C295,LEN(result!C295)-SEARCH("in",result!C295)-2),"Kecamatan ","")</f>
        <v>Gamping</v>
      </c>
      <c r="Z295">
        <f>IFERROR(SUBSTITUTE(LEFT(result!F295,FIND(" /",result!F295)-1),"Price:$","")+0,"0")+0</f>
        <v>44</v>
      </c>
      <c r="AA295" s="3"/>
      <c r="AB295" s="7"/>
    </row>
    <row r="296" spans="1:28" x14ac:dyDescent="0.35">
      <c r="A296">
        <v>295</v>
      </c>
      <c r="B296" t="str">
        <f>LEFT(result!B296,FIND(" - ",result!B296)-1)</f>
        <v>A Cozy House For Rent close to Jalan Parangtritis</v>
      </c>
      <c r="C296" t="str">
        <f>LEFT(result!C296,FIND("in",result!C296)-1)</f>
        <v xml:space="preserve">Entire house </v>
      </c>
      <c r="D296">
        <f t="shared" si="21"/>
        <v>1</v>
      </c>
      <c r="E296">
        <f t="shared" si="21"/>
        <v>0</v>
      </c>
      <c r="F296">
        <f t="shared" si="23"/>
        <v>0</v>
      </c>
      <c r="G296">
        <f t="shared" si="23"/>
        <v>0</v>
      </c>
      <c r="H296">
        <f t="shared" si="23"/>
        <v>0</v>
      </c>
      <c r="I296">
        <f t="shared" si="23"/>
        <v>1</v>
      </c>
      <c r="J296">
        <f t="shared" si="23"/>
        <v>0</v>
      </c>
      <c r="K296">
        <f t="shared" si="23"/>
        <v>0</v>
      </c>
      <c r="L296">
        <f t="shared" si="23"/>
        <v>0</v>
      </c>
      <c r="M296">
        <f t="shared" si="23"/>
        <v>0</v>
      </c>
      <c r="N296">
        <f t="shared" si="23"/>
        <v>0</v>
      </c>
      <c r="O296">
        <f t="shared" si="23"/>
        <v>0</v>
      </c>
      <c r="P296">
        <f t="shared" si="23"/>
        <v>0</v>
      </c>
      <c r="Q296">
        <f t="shared" si="23"/>
        <v>0</v>
      </c>
      <c r="R296">
        <f>LEFT(result!D296,FIND(" ",result!D296))+0</f>
        <v>6</v>
      </c>
      <c r="S296">
        <f>IF(IFERROR(FIND(S$1,result!E296)&gt;0,"0")=TRUE,"1","0")+0</f>
        <v>1</v>
      </c>
      <c r="T296">
        <f>IF(IFERROR(FIND(T$1,result!E296)&gt;0,"0")=TRUE,"1","0")+0</f>
        <v>1</v>
      </c>
      <c r="U296">
        <f>IF(IFERROR(FIND(U$1,result!E296)&gt;0,"0")=TRUE,"1","0")+0</f>
        <v>1</v>
      </c>
      <c r="V296">
        <f>IF(IFERROR(FIND(V$1,result!E296)&gt;0,"0")=TRUE,"1","0")+0</f>
        <v>0</v>
      </c>
      <c r="W296" t="str">
        <f>IFERROR(SUBSTITUTE(LEFT(result!G296,FIND(" out",result!G296)-1),"Rating ","")+0,"")</f>
        <v/>
      </c>
      <c r="X296" t="str">
        <f>IFERROR(LEFT(result!I296,FIND(" r",result!I296)-1)+0,"")</f>
        <v/>
      </c>
      <c r="Y296" t="str">
        <f>SUBSTITUTE(RIGHT(result!C296,LEN(result!C296)-SEARCH("in",result!C296)-2),"Kecamatan ","")</f>
        <v>Sewon</v>
      </c>
      <c r="Z296">
        <f>IFERROR(SUBSTITUTE(LEFT(result!F296,FIND(" /",result!F296)-1),"Price:$","")+0,"0")+0</f>
        <v>75</v>
      </c>
      <c r="AA296" s="3"/>
      <c r="AB296" s="7"/>
    </row>
    <row r="297" spans="1:28" x14ac:dyDescent="0.35">
      <c r="A297">
        <v>296</v>
      </c>
      <c r="B297" t="str">
        <f>LEFT(result!B297,FIND(" - ",result!B297)-1)</f>
        <v>Onim Lavender homestay</v>
      </c>
      <c r="C297" t="str">
        <f>LEFT(result!C297,FIND("in",result!C297)-1)</f>
        <v xml:space="preserve">Entire house </v>
      </c>
      <c r="D297">
        <f t="shared" si="21"/>
        <v>1</v>
      </c>
      <c r="E297">
        <f t="shared" si="21"/>
        <v>0</v>
      </c>
      <c r="F297">
        <f t="shared" si="23"/>
        <v>0</v>
      </c>
      <c r="G297">
        <f t="shared" si="23"/>
        <v>0</v>
      </c>
      <c r="H297">
        <f t="shared" si="23"/>
        <v>0</v>
      </c>
      <c r="I297">
        <f t="shared" si="23"/>
        <v>1</v>
      </c>
      <c r="J297">
        <f t="shared" si="23"/>
        <v>0</v>
      </c>
      <c r="K297">
        <f t="shared" si="23"/>
        <v>0</v>
      </c>
      <c r="L297">
        <f t="shared" si="23"/>
        <v>0</v>
      </c>
      <c r="M297">
        <f t="shared" si="23"/>
        <v>0</v>
      </c>
      <c r="N297">
        <f t="shared" si="23"/>
        <v>0</v>
      </c>
      <c r="O297">
        <f t="shared" si="23"/>
        <v>0</v>
      </c>
      <c r="P297">
        <f t="shared" si="23"/>
        <v>0</v>
      </c>
      <c r="Q297">
        <f t="shared" si="23"/>
        <v>0</v>
      </c>
      <c r="R297">
        <f>LEFT(result!D297,FIND(" ",result!D297))+0</f>
        <v>8</v>
      </c>
      <c r="S297">
        <f>IF(IFERROR(FIND(S$1,result!E297)&gt;0,"0")=TRUE,"1","0")+0</f>
        <v>1</v>
      </c>
      <c r="T297">
        <f>IF(IFERROR(FIND(T$1,result!E297)&gt;0,"0")=TRUE,"1","0")+0</f>
        <v>1</v>
      </c>
      <c r="U297">
        <f>IF(IFERROR(FIND(U$1,result!E297)&gt;0,"0")=TRUE,"1","0")+0</f>
        <v>1</v>
      </c>
      <c r="V297">
        <f>IF(IFERROR(FIND(V$1,result!E297)&gt;0,"0")=TRUE,"1","0")+0</f>
        <v>0</v>
      </c>
      <c r="W297" t="str">
        <f>IFERROR(SUBSTITUTE(LEFT(result!G297,FIND(" out",result!G297)-1),"Rating ","")+0,"")</f>
        <v/>
      </c>
      <c r="X297" t="str">
        <f>IFERROR(LEFT(result!I297,FIND(" r",result!I297)-1)+0,"")</f>
        <v/>
      </c>
      <c r="Y297" t="str">
        <f>SUBSTITUTE(RIGHT(result!C297,LEN(result!C297)-SEARCH("in",result!C297)-2),"Kecamatan ","")</f>
        <v>Mlati</v>
      </c>
      <c r="Z297">
        <f>IFERROR(SUBSTITUTE(LEFT(result!F297,FIND(" /",result!F297)-1),"Price:$","")+0,"0")+0</f>
        <v>965</v>
      </c>
      <c r="AA297" s="3"/>
      <c r="AB297" s="7"/>
    </row>
    <row r="298" spans="1:28" x14ac:dyDescent="0.35">
      <c r="A298">
        <v>297</v>
      </c>
      <c r="B298" t="str">
        <f>LEFT(result!B298,FIND(" - ",result!B298)-1)</f>
        <v>ARDEA HOMESTAY</v>
      </c>
      <c r="C298" t="str">
        <f>LEFT(result!C298,FIND("in",result!C298)-1)</f>
        <v xml:space="preserve">Entire house </v>
      </c>
      <c r="D298">
        <f t="shared" si="21"/>
        <v>1</v>
      </c>
      <c r="E298">
        <f t="shared" si="21"/>
        <v>0</v>
      </c>
      <c r="F298">
        <f t="shared" si="23"/>
        <v>0</v>
      </c>
      <c r="G298">
        <f t="shared" si="23"/>
        <v>0</v>
      </c>
      <c r="H298">
        <f t="shared" si="23"/>
        <v>0</v>
      </c>
      <c r="I298">
        <f t="shared" si="23"/>
        <v>1</v>
      </c>
      <c r="J298">
        <f t="shared" si="23"/>
        <v>0</v>
      </c>
      <c r="K298">
        <f t="shared" si="23"/>
        <v>0</v>
      </c>
      <c r="L298">
        <f t="shared" si="23"/>
        <v>0</v>
      </c>
      <c r="M298">
        <f t="shared" si="23"/>
        <v>0</v>
      </c>
      <c r="N298">
        <f t="shared" si="23"/>
        <v>0</v>
      </c>
      <c r="O298">
        <f t="shared" si="23"/>
        <v>0</v>
      </c>
      <c r="P298">
        <f t="shared" si="23"/>
        <v>0</v>
      </c>
      <c r="Q298">
        <f t="shared" si="23"/>
        <v>0</v>
      </c>
      <c r="R298">
        <f>LEFT(result!D298,FIND(" ",result!D298))+0</f>
        <v>6</v>
      </c>
      <c r="S298">
        <f>IF(IFERROR(FIND(S$1,result!E298)&gt;0,"0")=TRUE,"1","0")+0</f>
        <v>1</v>
      </c>
      <c r="T298">
        <f>IF(IFERROR(FIND(T$1,result!E298)&gt;0,"0")=TRUE,"1","0")+0</f>
        <v>0</v>
      </c>
      <c r="U298">
        <f>IF(IFERROR(FIND(U$1,result!E298)&gt;0,"0")=TRUE,"1","0")+0</f>
        <v>1</v>
      </c>
      <c r="V298">
        <f>IF(IFERROR(FIND(V$1,result!E298)&gt;0,"0")=TRUE,"1","0")+0</f>
        <v>0</v>
      </c>
      <c r="W298" t="str">
        <f>IFERROR(SUBSTITUTE(LEFT(result!G298,FIND(" out",result!G298)-1),"Rating ","")+0,"")</f>
        <v/>
      </c>
      <c r="X298" t="str">
        <f>IFERROR(LEFT(result!I298,FIND(" r",result!I298)-1)+0,"")</f>
        <v/>
      </c>
      <c r="Y298" t="str">
        <f>SUBSTITUTE(RIGHT(result!C298,LEN(result!C298)-SEARCH("in",result!C298)-2),"Kecamatan ","")</f>
        <v>Daerah Istimewa Yogyakarta</v>
      </c>
      <c r="Z298">
        <f>IFERROR(SUBSTITUTE(LEFT(result!F298,FIND(" /",result!F298)-1),"Price:$","")+0,"0")+0</f>
        <v>80</v>
      </c>
      <c r="AA298" s="3"/>
      <c r="AB298" s="7"/>
    </row>
    <row r="299" spans="1:28" x14ac:dyDescent="0.35">
      <c r="A299">
        <v>298</v>
      </c>
      <c r="B299" t="str">
        <f>LEFT(result!B299,FIND(" - ",result!B299)-1)</f>
        <v>Jolan Jalan camping Borobudur (in organic garden)</v>
      </c>
      <c r="C299" t="str">
        <f>LEFT(result!C299,FIND("in",result!C299)-1)</f>
        <v xml:space="preserve">Private room </v>
      </c>
      <c r="D299">
        <f t="shared" si="21"/>
        <v>0</v>
      </c>
      <c r="E299">
        <f t="shared" si="21"/>
        <v>1</v>
      </c>
      <c r="F299">
        <f t="shared" si="23"/>
        <v>0</v>
      </c>
      <c r="G299">
        <f t="shared" si="23"/>
        <v>0</v>
      </c>
      <c r="H299">
        <f t="shared" si="23"/>
        <v>0</v>
      </c>
      <c r="I299">
        <f t="shared" si="23"/>
        <v>0</v>
      </c>
      <c r="J299">
        <f t="shared" si="23"/>
        <v>0</v>
      </c>
      <c r="K299">
        <f t="shared" si="23"/>
        <v>0</v>
      </c>
      <c r="L299">
        <f t="shared" si="23"/>
        <v>1</v>
      </c>
      <c r="M299">
        <f t="shared" si="23"/>
        <v>0</v>
      </c>
      <c r="N299">
        <f t="shared" si="23"/>
        <v>0</v>
      </c>
      <c r="O299">
        <f t="shared" si="23"/>
        <v>0</v>
      </c>
      <c r="P299">
        <f t="shared" si="23"/>
        <v>0</v>
      </c>
      <c r="Q299">
        <f t="shared" si="23"/>
        <v>0</v>
      </c>
      <c r="R299">
        <f>LEFT(result!D299,FIND(" ",result!D299))+0</f>
        <v>7</v>
      </c>
      <c r="S299">
        <f>IF(IFERROR(FIND(S$1,result!E299)&gt;0,"0")=TRUE,"1","0")+0</f>
        <v>0</v>
      </c>
      <c r="T299">
        <f>IF(IFERROR(FIND(T$1,result!E299)&gt;0,"0")=TRUE,"1","0")+0</f>
        <v>1</v>
      </c>
      <c r="U299">
        <f>IF(IFERROR(FIND(U$1,result!E299)&gt;0,"0")=TRUE,"1","0")+0</f>
        <v>1</v>
      </c>
      <c r="V299">
        <f>IF(IFERROR(FIND(V$1,result!E299)&gt;0,"0")=TRUE,"1","0")+0</f>
        <v>0</v>
      </c>
      <c r="W299" t="str">
        <f>IFERROR(SUBSTITUTE(LEFT(result!G299,FIND(" out",result!G299)-1),"Rating ","")+0,"")</f>
        <v/>
      </c>
      <c r="X299" t="str">
        <f>IFERROR(LEFT(result!I299,FIND(" r",result!I299)-1)+0,"")</f>
        <v/>
      </c>
      <c r="Y299" t="str">
        <f>SUBSTITUTE(RIGHT(result!C299,LEN(result!C299)-SEARCH("in",result!C299)-2),"Kecamatan ","")</f>
        <v>Mungkid</v>
      </c>
      <c r="Z299">
        <f>IFERROR(SUBSTITUTE(LEFT(result!F299,FIND(" /",result!F299)-1),"Price:$","")+0,"0")+0</f>
        <v>34</v>
      </c>
      <c r="AA299" s="3"/>
      <c r="AB299" s="7"/>
    </row>
    <row r="300" spans="1:28" x14ac:dyDescent="0.35">
      <c r="A300">
        <v>299</v>
      </c>
      <c r="B300" t="str">
        <f>LEFT(result!B300,FIND(" - ",result!B300)-1)</f>
        <v>guest house nyaman 15 menit dari malioboro</v>
      </c>
      <c r="C300" t="str">
        <f>LEFT(result!C300,FIND("in",result!C300)-1)</f>
        <v xml:space="preserve">Entire house </v>
      </c>
      <c r="D300">
        <f t="shared" si="21"/>
        <v>1</v>
      </c>
      <c r="E300">
        <f t="shared" si="21"/>
        <v>0</v>
      </c>
      <c r="F300">
        <f t="shared" si="23"/>
        <v>0</v>
      </c>
      <c r="G300">
        <f t="shared" si="23"/>
        <v>0</v>
      </c>
      <c r="H300">
        <f t="shared" si="23"/>
        <v>0</v>
      </c>
      <c r="I300">
        <f t="shared" si="23"/>
        <v>1</v>
      </c>
      <c r="J300">
        <f t="shared" si="23"/>
        <v>0</v>
      </c>
      <c r="K300">
        <f t="shared" si="23"/>
        <v>0</v>
      </c>
      <c r="L300">
        <f t="shared" si="23"/>
        <v>0</v>
      </c>
      <c r="M300">
        <f t="shared" si="23"/>
        <v>0</v>
      </c>
      <c r="N300">
        <f t="shared" si="23"/>
        <v>0</v>
      </c>
      <c r="O300">
        <f t="shared" si="23"/>
        <v>0</v>
      </c>
      <c r="P300">
        <f t="shared" si="23"/>
        <v>0</v>
      </c>
      <c r="Q300">
        <f t="shared" si="23"/>
        <v>0</v>
      </c>
      <c r="R300">
        <f>LEFT(result!D300,FIND(" ",result!D300))+0</f>
        <v>6</v>
      </c>
      <c r="S300">
        <f>IF(IFERROR(FIND(S$1,result!E300)&gt;0,"0")=TRUE,"1","0")+0</f>
        <v>1</v>
      </c>
      <c r="T300">
        <f>IF(IFERROR(FIND(T$1,result!E300)&gt;0,"0")=TRUE,"1","0")+0</f>
        <v>0</v>
      </c>
      <c r="U300">
        <f>IF(IFERROR(FIND(U$1,result!E300)&gt;0,"0")=TRUE,"1","0")+0</f>
        <v>1</v>
      </c>
      <c r="V300">
        <f>IF(IFERROR(FIND(V$1,result!E300)&gt;0,"0")=TRUE,"1","0")+0</f>
        <v>0</v>
      </c>
      <c r="W300" t="str">
        <f>IFERROR(SUBSTITUTE(LEFT(result!G300,FIND(" out",result!G300)-1),"Rating ","")+0,"")</f>
        <v/>
      </c>
      <c r="X300" t="str">
        <f>IFERROR(LEFT(result!I300,FIND(" r",result!I300)-1)+0,"")</f>
        <v/>
      </c>
      <c r="Y300" t="str">
        <f>SUBSTITUTE(RIGHT(result!C300,LEN(result!C300)-SEARCH("in",result!C300)-2),"Kecamatan ","")</f>
        <v>Gamping</v>
      </c>
      <c r="Z300">
        <f>IFERROR(SUBSTITUTE(LEFT(result!F300,FIND(" /",result!F300)-1),"Price:$","")+0,"0")+0</f>
        <v>81</v>
      </c>
      <c r="AA300" s="3"/>
      <c r="AB300" s="7"/>
    </row>
    <row r="301" spans="1:28" ht="15" thickBot="1" x14ac:dyDescent="0.4">
      <c r="A301">
        <v>300</v>
      </c>
      <c r="B301" t="str">
        <f>LEFT(result!B301,FIND(" - ",result!B301)-1)</f>
        <v>homestay dengan nuansa perbukitan dekat hutan jati</v>
      </c>
      <c r="C301" t="str">
        <f>LEFT(result!C301,FIND("in",result!C301)-1)</f>
        <v xml:space="preserve">Entire house </v>
      </c>
      <c r="D301">
        <f t="shared" si="21"/>
        <v>1</v>
      </c>
      <c r="E301">
        <f t="shared" si="21"/>
        <v>0</v>
      </c>
      <c r="F301">
        <f t="shared" si="23"/>
        <v>0</v>
      </c>
      <c r="G301">
        <f t="shared" si="23"/>
        <v>0</v>
      </c>
      <c r="H301">
        <f t="shared" si="23"/>
        <v>0</v>
      </c>
      <c r="I301">
        <f t="shared" si="23"/>
        <v>1</v>
      </c>
      <c r="J301">
        <f t="shared" si="23"/>
        <v>0</v>
      </c>
      <c r="K301">
        <f t="shared" si="23"/>
        <v>0</v>
      </c>
      <c r="L301">
        <f t="shared" si="23"/>
        <v>0</v>
      </c>
      <c r="M301">
        <f t="shared" si="23"/>
        <v>0</v>
      </c>
      <c r="N301">
        <f t="shared" si="23"/>
        <v>0</v>
      </c>
      <c r="O301">
        <f t="shared" si="23"/>
        <v>0</v>
      </c>
      <c r="P301">
        <f t="shared" si="23"/>
        <v>0</v>
      </c>
      <c r="Q301">
        <f t="shared" si="23"/>
        <v>0</v>
      </c>
      <c r="R301">
        <f>LEFT(result!D301,FIND(" ",result!D301))+0</f>
        <v>7</v>
      </c>
      <c r="S301">
        <f>IF(IFERROR(FIND(S$1,result!E301)&gt;0,"0")=TRUE,"1","0")+0</f>
        <v>1</v>
      </c>
      <c r="T301">
        <f>IF(IFERROR(FIND(T$1,result!E301)&gt;0,"0")=TRUE,"1","0")+0</f>
        <v>1</v>
      </c>
      <c r="U301">
        <f>IF(IFERROR(FIND(U$1,result!E301)&gt;0,"0")=TRUE,"1","0")+0</f>
        <v>1</v>
      </c>
      <c r="V301">
        <f>IF(IFERROR(FIND(V$1,result!E301)&gt;0,"0")=TRUE,"1","0")+0</f>
        <v>0</v>
      </c>
      <c r="W301" t="str">
        <f>IFERROR(SUBSTITUTE(LEFT(result!G301,FIND(" out",result!G301)-1),"Rating ","")+0,"")</f>
        <v/>
      </c>
      <c r="X301" t="str">
        <f>IFERROR(LEFT(result!I301,FIND(" r",result!I301)-1)+0,"")</f>
        <v/>
      </c>
      <c r="Y301" t="str">
        <f>SUBSTITUTE(RIGHT(result!C301,LEN(result!C301)-SEARCH("in",result!C301)-2),"Kecamatan ","")</f>
        <v>Pajangan</v>
      </c>
      <c r="Z301">
        <f>IFERROR(SUBSTITUTE(LEFT(result!F301,FIND(" /",result!F301)-1),"Price:$","")+0,"0")+0</f>
        <v>48</v>
      </c>
      <c r="AA301" s="4"/>
      <c r="AB301" s="7"/>
    </row>
  </sheetData>
  <autoFilter ref="A1:X301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39"/>
  <sheetViews>
    <sheetView topLeftCell="A127" workbookViewId="0">
      <selection activeCell="H8" sqref="H8"/>
    </sheetView>
  </sheetViews>
  <sheetFormatPr defaultRowHeight="14.5" x14ac:dyDescent="0.35"/>
  <cols>
    <col min="1" max="1" width="17.26953125" bestFit="1" customWidth="1"/>
  </cols>
  <sheetData>
    <row r="1" spans="1:9" x14ac:dyDescent="0.35">
      <c r="A1" t="s">
        <v>1080</v>
      </c>
    </row>
    <row r="2" spans="1:9" ht="15" thickBot="1" x14ac:dyDescent="0.4"/>
    <row r="3" spans="1:9" x14ac:dyDescent="0.35">
      <c r="A3" s="6" t="s">
        <v>1081</v>
      </c>
      <c r="B3" s="6"/>
    </row>
    <row r="4" spans="1:9" x14ac:dyDescent="0.35">
      <c r="A4" s="3" t="s">
        <v>1082</v>
      </c>
      <c r="B4" s="3">
        <v>0.53437400741926133</v>
      </c>
    </row>
    <row r="5" spans="1:9" x14ac:dyDescent="0.35">
      <c r="A5" s="3" t="s">
        <v>1083</v>
      </c>
      <c r="B5" s="3">
        <v>0.28555557980532076</v>
      </c>
    </row>
    <row r="6" spans="1:9" x14ac:dyDescent="0.35">
      <c r="A6" s="3" t="s">
        <v>1084</v>
      </c>
      <c r="B6" s="3">
        <v>0.24429971254151731</v>
      </c>
    </row>
    <row r="7" spans="1:9" x14ac:dyDescent="0.35">
      <c r="A7" s="3" t="s">
        <v>1085</v>
      </c>
      <c r="B7" s="3">
        <v>83.408602574161506</v>
      </c>
    </row>
    <row r="8" spans="1:9" ht="15" thickBot="1" x14ac:dyDescent="0.4">
      <c r="A8" s="4" t="s">
        <v>1086</v>
      </c>
      <c r="B8" s="4">
        <v>300</v>
      </c>
    </row>
    <row r="10" spans="1:9" ht="15" thickBot="1" x14ac:dyDescent="0.4">
      <c r="A10" t="s">
        <v>1087</v>
      </c>
    </row>
    <row r="11" spans="1:9" x14ac:dyDescent="0.35">
      <c r="A11" s="5"/>
      <c r="B11" s="5" t="s">
        <v>1092</v>
      </c>
      <c r="C11" s="5" t="s">
        <v>1093</v>
      </c>
      <c r="D11" s="5" t="s">
        <v>1094</v>
      </c>
      <c r="E11" s="5" t="s">
        <v>1095</v>
      </c>
      <c r="F11" s="5" t="s">
        <v>1096</v>
      </c>
    </row>
    <row r="12" spans="1:9" x14ac:dyDescent="0.35">
      <c r="A12" s="3" t="s">
        <v>1088</v>
      </c>
      <c r="B12" s="3">
        <v>16</v>
      </c>
      <c r="C12" s="3">
        <v>789700.17138832994</v>
      </c>
      <c r="D12" s="3">
        <v>49356.260711770621</v>
      </c>
      <c r="E12" s="3">
        <v>7.5674451711361712</v>
      </c>
      <c r="F12" s="3">
        <v>8.6746531861200185E-15</v>
      </c>
    </row>
    <row r="13" spans="1:9" x14ac:dyDescent="0.35">
      <c r="A13" s="3" t="s">
        <v>1089</v>
      </c>
      <c r="B13" s="3">
        <v>284</v>
      </c>
      <c r="C13" s="3">
        <v>1975786.5752783357</v>
      </c>
      <c r="D13" s="3">
        <v>6956.9949833744213</v>
      </c>
      <c r="E13" s="3"/>
      <c r="F13" s="3"/>
    </row>
    <row r="14" spans="1:9" ht="15" thickBot="1" x14ac:dyDescent="0.4">
      <c r="A14" s="4" t="s">
        <v>1090</v>
      </c>
      <c r="B14" s="4">
        <v>300</v>
      </c>
      <c r="C14" s="4">
        <v>2765486.7466666657</v>
      </c>
      <c r="D14" s="4"/>
      <c r="E14" s="4"/>
      <c r="F14" s="4"/>
    </row>
    <row r="15" spans="1:9" ht="15" thickBot="1" x14ac:dyDescent="0.4"/>
    <row r="16" spans="1:9" x14ac:dyDescent="0.35">
      <c r="A16" s="5"/>
      <c r="B16" s="5" t="s">
        <v>1097</v>
      </c>
      <c r="C16" s="5" t="s">
        <v>1085</v>
      </c>
      <c r="D16" s="5" t="s">
        <v>1098</v>
      </c>
      <c r="E16" s="5" t="s">
        <v>1099</v>
      </c>
      <c r="F16" s="5" t="s">
        <v>1100</v>
      </c>
      <c r="G16" s="5" t="s">
        <v>1101</v>
      </c>
      <c r="H16" s="5" t="s">
        <v>1102</v>
      </c>
      <c r="I16" s="5" t="s">
        <v>1103</v>
      </c>
    </row>
    <row r="17" spans="1:9" x14ac:dyDescent="0.35">
      <c r="A17" s="3" t="s">
        <v>1091</v>
      </c>
      <c r="B17" s="3">
        <v>-4.7840257475619117</v>
      </c>
      <c r="C17" s="3">
        <v>90.926139105473524</v>
      </c>
      <c r="D17" s="3">
        <v>-5.2614416433238012E-2</v>
      </c>
      <c r="E17" s="3">
        <v>0.95807611931155423</v>
      </c>
      <c r="F17" s="3">
        <v>-183.75868790672229</v>
      </c>
      <c r="G17" s="3">
        <v>174.19063641159846</v>
      </c>
      <c r="H17" s="3">
        <v>-183.75868790672229</v>
      </c>
      <c r="I17" s="3">
        <v>174.19063641159846</v>
      </c>
    </row>
    <row r="18" spans="1:9" x14ac:dyDescent="0.35">
      <c r="A18" s="3" t="s">
        <v>1104</v>
      </c>
      <c r="B18" s="3">
        <v>-20.919395967362604</v>
      </c>
      <c r="C18" s="3">
        <v>93.713411996004183</v>
      </c>
      <c r="D18" s="3">
        <v>-0.22322734304300626</v>
      </c>
      <c r="E18" s="3">
        <v>0.82351904760336181</v>
      </c>
      <c r="F18" s="3">
        <v>-205.38039273652385</v>
      </c>
      <c r="G18" s="3">
        <v>163.54160080179861</v>
      </c>
      <c r="H18" s="3">
        <v>-205.38039273652385</v>
      </c>
      <c r="I18" s="3">
        <v>163.54160080179861</v>
      </c>
    </row>
    <row r="19" spans="1:9" x14ac:dyDescent="0.35">
      <c r="A19" s="3" t="s">
        <v>1105</v>
      </c>
      <c r="B19" s="3">
        <v>16.286117253730978</v>
      </c>
      <c r="C19" s="3">
        <v>86.319890307262384</v>
      </c>
      <c r="D19" s="3">
        <v>0.18867166299400143</v>
      </c>
      <c r="E19" s="3">
        <v>0.8504849134768766</v>
      </c>
      <c r="F19" s="3">
        <v>-153.62182514154961</v>
      </c>
      <c r="G19" s="3">
        <v>186.19405964901159</v>
      </c>
      <c r="H19" s="3">
        <v>-153.62182514154961</v>
      </c>
      <c r="I19" s="3">
        <v>186.19405964901159</v>
      </c>
    </row>
    <row r="20" spans="1:9" x14ac:dyDescent="0.35">
      <c r="A20" s="3" t="s">
        <v>1106</v>
      </c>
      <c r="B20" s="3">
        <v>0</v>
      </c>
      <c r="C20" s="3">
        <v>0</v>
      </c>
      <c r="D20" s="3">
        <v>65535</v>
      </c>
      <c r="E20" s="3" t="e">
        <v>#NUM!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35">
      <c r="A21" s="3" t="s">
        <v>1107</v>
      </c>
      <c r="B21" s="3">
        <v>-16.050312589326289</v>
      </c>
      <c r="C21" s="3">
        <v>89.393747962165421</v>
      </c>
      <c r="D21" s="3">
        <v>-0.17954625413087441</v>
      </c>
      <c r="E21" s="3" t="e">
        <v>#NUM!</v>
      </c>
      <c r="F21" s="3">
        <v>-192.00868933411184</v>
      </c>
      <c r="G21" s="3">
        <v>159.90806415545924</v>
      </c>
      <c r="H21" s="3">
        <v>-192.00868933411184</v>
      </c>
      <c r="I21" s="3">
        <v>159.90806415545924</v>
      </c>
    </row>
    <row r="22" spans="1:9" x14ac:dyDescent="0.35">
      <c r="A22" s="3" t="s">
        <v>1108</v>
      </c>
      <c r="B22" s="3">
        <v>-71.295687010512339</v>
      </c>
      <c r="C22" s="3">
        <v>104.78597907064113</v>
      </c>
      <c r="D22" s="3">
        <v>-0.6803933850963837</v>
      </c>
      <c r="E22" s="3">
        <v>0.49680969870252389</v>
      </c>
      <c r="F22" s="3">
        <v>-277.5513950795675</v>
      </c>
      <c r="G22" s="3">
        <v>134.96002105854279</v>
      </c>
      <c r="H22" s="3">
        <v>-277.5513950795675</v>
      </c>
      <c r="I22" s="3">
        <v>134.96002105854279</v>
      </c>
    </row>
    <row r="23" spans="1:9" x14ac:dyDescent="0.35">
      <c r="A23" s="3" t="s">
        <v>1109</v>
      </c>
      <c r="B23" s="3">
        <v>19.3478722647836</v>
      </c>
      <c r="C23" s="3">
        <v>40.570138245714695</v>
      </c>
      <c r="D23" s="3">
        <v>0.47689934275309648</v>
      </c>
      <c r="E23" s="3">
        <v>0.63380054765615368</v>
      </c>
      <c r="F23" s="3">
        <v>-60.508446915936162</v>
      </c>
      <c r="G23" s="3">
        <v>99.204191445503369</v>
      </c>
      <c r="H23" s="3">
        <v>-60.508446915936162</v>
      </c>
      <c r="I23" s="3">
        <v>99.204191445503369</v>
      </c>
    </row>
    <row r="24" spans="1:9" x14ac:dyDescent="0.35">
      <c r="A24" s="3" t="s">
        <v>1110</v>
      </c>
      <c r="B24" s="3">
        <v>-16.298149046540079</v>
      </c>
      <c r="C24" s="3">
        <v>26.100641406735502</v>
      </c>
      <c r="D24" s="3">
        <v>-0.62443480957269493</v>
      </c>
      <c r="E24" s="3">
        <v>0.53284337343588717</v>
      </c>
      <c r="F24" s="3">
        <v>-67.673402893941969</v>
      </c>
      <c r="G24" s="3">
        <v>35.077104800861818</v>
      </c>
      <c r="H24" s="3">
        <v>-67.673402893941969</v>
      </c>
      <c r="I24" s="3">
        <v>35.077104800861818</v>
      </c>
    </row>
    <row r="25" spans="1:9" x14ac:dyDescent="0.35">
      <c r="A25" s="3" t="s">
        <v>1111</v>
      </c>
      <c r="B25" s="3">
        <v>118.80176924160723</v>
      </c>
      <c r="C25" s="3">
        <v>42.735156104087643</v>
      </c>
      <c r="D25" s="3">
        <v>2.7799540254924628</v>
      </c>
      <c r="E25" s="3">
        <v>5.7997754473646142E-3</v>
      </c>
      <c r="F25" s="3">
        <v>34.683932486481609</v>
      </c>
      <c r="G25" s="3">
        <v>202.91960599673286</v>
      </c>
      <c r="H25" s="3">
        <v>34.683932486481609</v>
      </c>
      <c r="I25" s="3">
        <v>202.91960599673286</v>
      </c>
    </row>
    <row r="26" spans="1:9" x14ac:dyDescent="0.35">
      <c r="A26" s="3" t="s">
        <v>1112</v>
      </c>
      <c r="B26" s="3">
        <v>-45.295687010512516</v>
      </c>
      <c r="C26" s="3">
        <v>120.24391419726854</v>
      </c>
      <c r="D26" s="3">
        <v>-0.37669837440755444</v>
      </c>
      <c r="E26" s="3">
        <v>0.70667906180454132</v>
      </c>
      <c r="F26" s="3">
        <v>-281.97805504977873</v>
      </c>
      <c r="G26" s="3">
        <v>191.38668102875371</v>
      </c>
      <c r="H26" s="3">
        <v>-281.97805504977873</v>
      </c>
      <c r="I26" s="3">
        <v>191.38668102875371</v>
      </c>
    </row>
    <row r="27" spans="1:9" x14ac:dyDescent="0.35">
      <c r="A27" s="3" t="s">
        <v>1113</v>
      </c>
      <c r="B27" s="3">
        <v>-44.802574820448889</v>
      </c>
      <c r="C27" s="3">
        <v>47.713824851308033</v>
      </c>
      <c r="D27" s="3">
        <v>-0.93898518846620338</v>
      </c>
      <c r="E27" s="3">
        <v>0.34853624466692612</v>
      </c>
      <c r="F27" s="3">
        <v>-138.72018494990115</v>
      </c>
      <c r="G27" s="3">
        <v>49.115035309003368</v>
      </c>
      <c r="H27" s="3">
        <v>-138.72018494990115</v>
      </c>
      <c r="I27" s="3">
        <v>49.115035309003368</v>
      </c>
    </row>
    <row r="28" spans="1:9" x14ac:dyDescent="0.35">
      <c r="A28" s="3" t="s">
        <v>1114</v>
      </c>
      <c r="B28" s="3">
        <v>1.3183267475883256</v>
      </c>
      <c r="C28" s="3">
        <v>63.331535520504438</v>
      </c>
      <c r="D28" s="3">
        <v>2.0816276389848461E-2</v>
      </c>
      <c r="E28" s="3">
        <v>0.98340683115665928</v>
      </c>
      <c r="F28" s="3">
        <v>-123.34043788614309</v>
      </c>
      <c r="G28" s="3">
        <v>125.97709138131975</v>
      </c>
      <c r="H28" s="3">
        <v>-123.34043788614309</v>
      </c>
      <c r="I28" s="3">
        <v>125.97709138131975</v>
      </c>
    </row>
    <row r="29" spans="1:9" x14ac:dyDescent="0.35">
      <c r="A29" s="3" t="s">
        <v>1115</v>
      </c>
      <c r="B29" s="3">
        <v>7.4101893243458878</v>
      </c>
      <c r="C29" s="3">
        <v>1.6639961772884488</v>
      </c>
      <c r="D29" s="3">
        <v>4.4532490071107613</v>
      </c>
      <c r="E29" s="3">
        <v>1.2171897386260784E-5</v>
      </c>
      <c r="F29" s="3">
        <v>4.1348588572854332</v>
      </c>
      <c r="G29" s="3">
        <v>10.685519791406342</v>
      </c>
      <c r="H29" s="3">
        <v>4.1348588572854332</v>
      </c>
      <c r="I29" s="3">
        <v>10.685519791406342</v>
      </c>
    </row>
    <row r="30" spans="1:9" x14ac:dyDescent="0.35">
      <c r="A30" s="3" t="s">
        <v>1116</v>
      </c>
      <c r="B30" s="3">
        <v>37.907085553006887</v>
      </c>
      <c r="C30" s="3">
        <v>15.45276643811151</v>
      </c>
      <c r="D30" s="3">
        <v>2.4530938007006808</v>
      </c>
      <c r="E30" s="3">
        <v>1.4764573906650775E-2</v>
      </c>
      <c r="F30" s="3">
        <v>7.4905993819919097</v>
      </c>
      <c r="G30" s="3">
        <v>68.323571724021861</v>
      </c>
      <c r="H30" s="3">
        <v>7.4905993819919097</v>
      </c>
      <c r="I30" s="3">
        <v>68.323571724021861</v>
      </c>
    </row>
    <row r="31" spans="1:9" x14ac:dyDescent="0.35">
      <c r="A31" s="3" t="s">
        <v>1117</v>
      </c>
      <c r="B31" s="3">
        <v>14.891112610300389</v>
      </c>
      <c r="C31" s="3">
        <v>10.482178253679631</v>
      </c>
      <c r="D31" s="3">
        <v>1.4206124194723611</v>
      </c>
      <c r="E31" s="3">
        <v>0.15652641089831199</v>
      </c>
      <c r="F31" s="3">
        <v>-5.74150557959344</v>
      </c>
      <c r="G31" s="3">
        <v>35.523730800194215</v>
      </c>
      <c r="H31" s="3">
        <v>-5.74150557959344</v>
      </c>
      <c r="I31" s="3">
        <v>35.523730800194215</v>
      </c>
    </row>
    <row r="32" spans="1:9" x14ac:dyDescent="0.35">
      <c r="A32" s="3" t="s">
        <v>1118</v>
      </c>
      <c r="B32" s="3">
        <v>-5.5772016052794564</v>
      </c>
      <c r="C32" s="3">
        <v>20.698101521820192</v>
      </c>
      <c r="D32" s="3">
        <v>-0.26945474199167019</v>
      </c>
      <c r="E32" s="3">
        <v>0.78777543281271722</v>
      </c>
      <c r="F32" s="3">
        <v>-46.31835440960846</v>
      </c>
      <c r="G32" s="3">
        <v>35.163951199049549</v>
      </c>
      <c r="H32" s="3">
        <v>-46.31835440960846</v>
      </c>
      <c r="I32" s="3">
        <v>35.163951199049549</v>
      </c>
    </row>
    <row r="33" spans="1:9" ht="15" thickBot="1" x14ac:dyDescent="0.4">
      <c r="A33" s="4" t="s">
        <v>1119</v>
      </c>
      <c r="B33" s="4">
        <v>77.512205567783553</v>
      </c>
      <c r="C33" s="4">
        <v>16.731958544578632</v>
      </c>
      <c r="D33" s="4">
        <v>4.6325841270326658</v>
      </c>
      <c r="E33" s="4">
        <v>5.5066026094487822E-6</v>
      </c>
      <c r="F33" s="4">
        <v>44.577818853053138</v>
      </c>
      <c r="G33" s="4">
        <v>110.44659228251396</v>
      </c>
      <c r="H33" s="4">
        <v>44.577818853053138</v>
      </c>
      <c r="I33" s="4">
        <v>110.44659228251396</v>
      </c>
    </row>
    <row r="37" spans="1:9" x14ac:dyDescent="0.35">
      <c r="A37" t="s">
        <v>1120</v>
      </c>
    </row>
    <row r="38" spans="1:9" ht="15" thickBot="1" x14ac:dyDescent="0.4"/>
    <row r="39" spans="1:9" x14ac:dyDescent="0.35">
      <c r="A39" s="5" t="s">
        <v>1121</v>
      </c>
      <c r="B39" s="5" t="s">
        <v>1122</v>
      </c>
      <c r="C39" s="5" t="s">
        <v>1123</v>
      </c>
    </row>
    <row r="40" spans="1:9" x14ac:dyDescent="0.35">
      <c r="A40" s="3">
        <v>1</v>
      </c>
      <c r="B40" s="3">
        <v>85.326583053962239</v>
      </c>
      <c r="C40" s="3">
        <v>-4.3265830539622385</v>
      </c>
    </row>
    <row r="41" spans="1:9" x14ac:dyDescent="0.35">
      <c r="A41" s="3">
        <v>2</v>
      </c>
      <c r="B41" s="3">
        <v>146.54063957520572</v>
      </c>
      <c r="C41" s="3">
        <v>-57.540639575205716</v>
      </c>
    </row>
    <row r="42" spans="1:9" x14ac:dyDescent="0.35">
      <c r="A42" s="3">
        <v>3</v>
      </c>
      <c r="B42" s="3">
        <v>92.736772378308117</v>
      </c>
      <c r="C42" s="3">
        <v>44.263227621691883</v>
      </c>
    </row>
    <row r="43" spans="1:9" x14ac:dyDescent="0.35">
      <c r="A43" s="3">
        <v>4</v>
      </c>
      <c r="B43" s="3">
        <v>85.255849092353614</v>
      </c>
      <c r="C43" s="3">
        <v>-2.2558490923536141</v>
      </c>
    </row>
    <row r="44" spans="1:9" x14ac:dyDescent="0.35">
      <c r="A44" s="3">
        <v>5</v>
      </c>
      <c r="B44" s="3">
        <v>85.326583053962239</v>
      </c>
      <c r="C44" s="3">
        <v>-5.3265830539622385</v>
      </c>
    </row>
    <row r="45" spans="1:9" x14ac:dyDescent="0.35">
      <c r="A45" s="3">
        <v>6</v>
      </c>
      <c r="B45" s="3">
        <v>62.239876149647117</v>
      </c>
      <c r="C45" s="3">
        <v>32.760123850352883</v>
      </c>
    </row>
    <row r="46" spans="1:9" x14ac:dyDescent="0.35">
      <c r="A46" s="3">
        <v>7</v>
      </c>
      <c r="B46" s="3">
        <v>77.916393729616331</v>
      </c>
      <c r="C46" s="3">
        <v>7.0836062703836689</v>
      </c>
    </row>
    <row r="47" spans="1:9" x14ac:dyDescent="0.35">
      <c r="A47" s="3">
        <v>8</v>
      </c>
      <c r="B47" s="3">
        <v>70.435470443661856</v>
      </c>
      <c r="C47" s="3">
        <v>-21.435470443661856</v>
      </c>
    </row>
    <row r="48" spans="1:9" x14ac:dyDescent="0.35">
      <c r="A48" s="3">
        <v>9</v>
      </c>
      <c r="B48" s="3">
        <v>77.916393729616331</v>
      </c>
      <c r="C48" s="3">
        <v>-3.9163937296163311</v>
      </c>
    </row>
    <row r="49" spans="1:3" x14ac:dyDescent="0.35">
      <c r="A49" s="3">
        <v>10</v>
      </c>
      <c r="B49" s="3">
        <v>114.96734035134578</v>
      </c>
      <c r="C49" s="3">
        <v>-33.967340351345783</v>
      </c>
    </row>
    <row r="50" spans="1:3" x14ac:dyDescent="0.35">
      <c r="A50" s="3">
        <v>11</v>
      </c>
      <c r="B50" s="3">
        <v>100.146961702654</v>
      </c>
      <c r="C50" s="3">
        <v>84.853038297346004</v>
      </c>
    </row>
    <row r="51" spans="1:3" x14ac:dyDescent="0.35">
      <c r="A51" s="3">
        <v>12</v>
      </c>
      <c r="B51" s="3">
        <v>268.84673599163784</v>
      </c>
      <c r="C51" s="3">
        <v>-42.846735991637843</v>
      </c>
    </row>
    <row r="52" spans="1:3" x14ac:dyDescent="0.35">
      <c r="A52" s="3">
        <v>13</v>
      </c>
      <c r="B52" s="3">
        <v>77.916393729616331</v>
      </c>
      <c r="C52" s="3">
        <v>-8.9163937296163311</v>
      </c>
    </row>
    <row r="53" spans="1:3" x14ac:dyDescent="0.35">
      <c r="A53" s="3">
        <v>14</v>
      </c>
      <c r="B53" s="3">
        <v>98.688341536513292</v>
      </c>
      <c r="C53" s="3">
        <v>-52.688341536513292</v>
      </c>
    </row>
    <row r="54" spans="1:3" x14ac:dyDescent="0.35">
      <c r="A54" s="3">
        <v>15</v>
      </c>
      <c r="B54" s="3">
        <v>70.435470443661856</v>
      </c>
      <c r="C54" s="3">
        <v>-14.435470443661856</v>
      </c>
    </row>
    <row r="55" spans="1:3" x14ac:dyDescent="0.35">
      <c r="A55" s="3">
        <v>16</v>
      </c>
      <c r="B55" s="3">
        <v>70.435470443661856</v>
      </c>
      <c r="C55" s="3">
        <v>18.564529556338144</v>
      </c>
    </row>
    <row r="56" spans="1:3" x14ac:dyDescent="0.35">
      <c r="A56" s="3">
        <v>17</v>
      </c>
      <c r="B56" s="3">
        <v>85.326583053962239</v>
      </c>
      <c r="C56" s="3">
        <v>75.673416946037761</v>
      </c>
    </row>
    <row r="57" spans="1:3" x14ac:dyDescent="0.35">
      <c r="A57" s="3">
        <v>18</v>
      </c>
      <c r="B57" s="3">
        <v>85.326583053962239</v>
      </c>
      <c r="C57" s="3">
        <v>27.673416946037761</v>
      </c>
    </row>
    <row r="58" spans="1:3" x14ac:dyDescent="0.35">
      <c r="A58" s="3">
        <v>19</v>
      </c>
      <c r="B58" s="3">
        <v>267.86988720384886</v>
      </c>
      <c r="C58" s="3">
        <v>220.13011279615114</v>
      </c>
    </row>
    <row r="59" spans="1:3" x14ac:dyDescent="0.35">
      <c r="A59" s="3">
        <v>20</v>
      </c>
      <c r="B59" s="3">
        <v>77.916393729616331</v>
      </c>
      <c r="C59" s="3">
        <v>7.0836062703836689</v>
      </c>
    </row>
    <row r="60" spans="1:3" x14ac:dyDescent="0.35">
      <c r="A60" s="3">
        <v>21</v>
      </c>
      <c r="B60" s="3">
        <v>42.997424389459312</v>
      </c>
      <c r="C60" s="3">
        <v>-31.997424389459312</v>
      </c>
    </row>
    <row r="61" spans="1:3" x14ac:dyDescent="0.35">
      <c r="A61" s="3">
        <v>22</v>
      </c>
      <c r="B61" s="3">
        <v>70.435470443661856</v>
      </c>
      <c r="C61" s="3">
        <v>7.5645295563381438</v>
      </c>
    </row>
    <row r="62" spans="1:3" x14ac:dyDescent="0.35">
      <c r="A62" s="3">
        <v>23</v>
      </c>
      <c r="B62" s="3">
        <v>100.146961702654</v>
      </c>
      <c r="C62" s="3">
        <v>61.853038297346004</v>
      </c>
    </row>
    <row r="63" spans="1:3" x14ac:dyDescent="0.35">
      <c r="A63" s="3">
        <v>24</v>
      </c>
      <c r="B63" s="3">
        <v>85.255849092353614</v>
      </c>
      <c r="C63" s="3">
        <v>-34.255849092353614</v>
      </c>
    </row>
    <row r="64" spans="1:3" x14ac:dyDescent="0.35">
      <c r="A64" s="3">
        <v>25</v>
      </c>
      <c r="B64" s="3">
        <v>5.7703233015254645</v>
      </c>
      <c r="C64" s="3">
        <v>25.229676698474535</v>
      </c>
    </row>
    <row r="65" spans="1:3" x14ac:dyDescent="0.35">
      <c r="A65" s="3">
        <v>26</v>
      </c>
      <c r="B65" s="3">
        <v>90.903784659241694</v>
      </c>
      <c r="C65" s="3">
        <v>-50.903784659241694</v>
      </c>
    </row>
    <row r="66" spans="1:3" x14ac:dyDescent="0.35">
      <c r="A66" s="3">
        <v>27</v>
      </c>
      <c r="B66" s="3">
        <v>92.736772378308117</v>
      </c>
      <c r="C66" s="3">
        <v>-48.736772378308117</v>
      </c>
    </row>
    <row r="67" spans="1:3" x14ac:dyDescent="0.35">
      <c r="A67" s="3">
        <v>28</v>
      </c>
      <c r="B67" s="3">
        <v>146.80266051617036</v>
      </c>
      <c r="C67" s="3">
        <v>-54.802660516170363</v>
      </c>
    </row>
    <row r="68" spans="1:3" x14ac:dyDescent="0.35">
      <c r="A68" s="3">
        <v>29</v>
      </c>
      <c r="B68" s="3">
        <v>100.146961702654</v>
      </c>
      <c r="C68" s="3">
        <v>-43.146961702653996</v>
      </c>
    </row>
    <row r="69" spans="1:3" x14ac:dyDescent="0.35">
      <c r="A69" s="3">
        <v>30</v>
      </c>
      <c r="B69" s="3">
        <v>98.688341536513292</v>
      </c>
      <c r="C69" s="3">
        <v>-42.688341536513292</v>
      </c>
    </row>
    <row r="70" spans="1:3" x14ac:dyDescent="0.35">
      <c r="A70" s="3">
        <v>31</v>
      </c>
      <c r="B70" s="3">
        <v>70.435470443661856</v>
      </c>
      <c r="C70" s="3">
        <v>-42.435470443661856</v>
      </c>
    </row>
    <row r="71" spans="1:3" x14ac:dyDescent="0.35">
      <c r="A71" s="3">
        <v>32</v>
      </c>
      <c r="B71" s="3">
        <v>114.96734035134578</v>
      </c>
      <c r="C71" s="3">
        <v>-5.9673403513457828</v>
      </c>
    </row>
    <row r="72" spans="1:3" x14ac:dyDescent="0.35">
      <c r="A72" s="3">
        <v>33</v>
      </c>
      <c r="B72" s="3">
        <v>70.435470443661856</v>
      </c>
      <c r="C72" s="3">
        <v>-27.435470443661856</v>
      </c>
    </row>
    <row r="73" spans="1:3" x14ac:dyDescent="0.35">
      <c r="A73" s="3">
        <v>34</v>
      </c>
      <c r="B73" s="3">
        <v>85.255849092353614</v>
      </c>
      <c r="C73" s="3">
        <v>-21.255849092353614</v>
      </c>
    </row>
    <row r="74" spans="1:3" x14ac:dyDescent="0.35">
      <c r="A74" s="3">
        <v>35</v>
      </c>
      <c r="B74" s="3">
        <v>114.96734035134578</v>
      </c>
      <c r="C74" s="3">
        <v>-50.967340351345783</v>
      </c>
    </row>
    <row r="75" spans="1:3" x14ac:dyDescent="0.35">
      <c r="A75" s="3">
        <v>36</v>
      </c>
      <c r="B75" s="3">
        <v>85.326583053962239</v>
      </c>
      <c r="C75" s="3">
        <v>55.673416946037761</v>
      </c>
    </row>
    <row r="76" spans="1:3" x14ac:dyDescent="0.35">
      <c r="A76" s="3">
        <v>37</v>
      </c>
      <c r="B76" s="3">
        <v>87.529294297143238</v>
      </c>
      <c r="C76" s="3">
        <v>-27.529294297143238</v>
      </c>
    </row>
    <row r="77" spans="1:3" x14ac:dyDescent="0.35">
      <c r="A77" s="3">
        <v>38</v>
      </c>
      <c r="B77" s="3">
        <v>85.326583053962239</v>
      </c>
      <c r="C77" s="3">
        <v>-18.326583053962239</v>
      </c>
    </row>
    <row r="78" spans="1:3" x14ac:dyDescent="0.35">
      <c r="A78" s="3">
        <v>39</v>
      </c>
      <c r="B78" s="3">
        <v>50.478347675413808</v>
      </c>
      <c r="C78" s="3">
        <v>-8.4783476754138078</v>
      </c>
    </row>
    <row r="79" spans="1:3" x14ac:dyDescent="0.35">
      <c r="A79" s="3">
        <v>40</v>
      </c>
      <c r="B79" s="3">
        <v>83.848812656113935</v>
      </c>
      <c r="C79" s="3">
        <v>11.151187343886065</v>
      </c>
    </row>
    <row r="80" spans="1:3" x14ac:dyDescent="0.35">
      <c r="A80" s="3">
        <v>41</v>
      </c>
      <c r="B80" s="3">
        <v>128.32909883389684</v>
      </c>
      <c r="C80" s="3">
        <v>-57.329098833896836</v>
      </c>
    </row>
    <row r="81" spans="1:3" x14ac:dyDescent="0.35">
      <c r="A81" s="3">
        <v>42</v>
      </c>
      <c r="B81" s="3">
        <v>106.0793806291516</v>
      </c>
      <c r="C81" s="3">
        <v>-46.079380629151601</v>
      </c>
    </row>
    <row r="82" spans="1:3" x14ac:dyDescent="0.35">
      <c r="A82" s="3">
        <v>43</v>
      </c>
      <c r="B82" s="3">
        <v>19.910717485144197</v>
      </c>
      <c r="C82" s="3">
        <v>-7.9107174851441968</v>
      </c>
    </row>
    <row r="83" spans="1:3" x14ac:dyDescent="0.35">
      <c r="A83" s="3">
        <v>44</v>
      </c>
      <c r="B83" s="3">
        <v>70.435470443661856</v>
      </c>
      <c r="C83" s="3">
        <v>-42.435470443661856</v>
      </c>
    </row>
    <row r="84" spans="1:3" x14ac:dyDescent="0.35">
      <c r="A84" s="3">
        <v>45</v>
      </c>
      <c r="B84" s="3">
        <v>42.997424389459312</v>
      </c>
      <c r="C84" s="3">
        <v>-31.997424389459312</v>
      </c>
    </row>
    <row r="85" spans="1:3" x14ac:dyDescent="0.35">
      <c r="A85" s="3">
        <v>46</v>
      </c>
      <c r="B85" s="3">
        <v>90.903784659241694</v>
      </c>
      <c r="C85" s="3">
        <v>-50.903784659241694</v>
      </c>
    </row>
    <row r="86" spans="1:3" x14ac:dyDescent="0.35">
      <c r="A86" s="3">
        <v>47</v>
      </c>
      <c r="B86" s="3">
        <v>47.419497500955352</v>
      </c>
      <c r="C86" s="3">
        <v>-5.4194975009553517</v>
      </c>
    </row>
    <row r="87" spans="1:3" x14ac:dyDescent="0.35">
      <c r="A87" s="3">
        <v>48</v>
      </c>
      <c r="B87" s="3">
        <v>85.326583053962239</v>
      </c>
      <c r="C87" s="3">
        <v>-12.326583053962239</v>
      </c>
    </row>
    <row r="88" spans="1:3" x14ac:dyDescent="0.35">
      <c r="A88" s="3">
        <v>49</v>
      </c>
      <c r="B88" s="3">
        <v>50.478347675413808</v>
      </c>
      <c r="C88" s="3">
        <v>-8.4783476754138078</v>
      </c>
    </row>
    <row r="89" spans="1:3" x14ac:dyDescent="0.35">
      <c r="A89" s="3">
        <v>50</v>
      </c>
      <c r="B89" s="3">
        <v>155.3578653357913</v>
      </c>
      <c r="C89" s="3">
        <v>22.642134664208697</v>
      </c>
    </row>
    <row r="90" spans="1:3" x14ac:dyDescent="0.35">
      <c r="A90" s="3">
        <v>51</v>
      </c>
      <c r="B90" s="3">
        <v>100.146961702654</v>
      </c>
      <c r="C90" s="3">
        <v>-44.146961702653996</v>
      </c>
    </row>
    <row r="91" spans="1:3" x14ac:dyDescent="0.35">
      <c r="A91" s="3">
        <v>52</v>
      </c>
      <c r="B91" s="3">
        <v>147.94767601144542</v>
      </c>
      <c r="C91" s="3">
        <v>-69.947676011445424</v>
      </c>
    </row>
    <row r="92" spans="1:3" x14ac:dyDescent="0.35">
      <c r="A92" s="3">
        <v>53</v>
      </c>
      <c r="B92" s="3">
        <v>258.88237327424474</v>
      </c>
      <c r="C92" s="3">
        <v>-50.882373274244742</v>
      </c>
    </row>
    <row r="93" spans="1:3" x14ac:dyDescent="0.35">
      <c r="A93" s="3">
        <v>54</v>
      </c>
      <c r="B93" s="3">
        <v>85.326583053962239</v>
      </c>
      <c r="C93" s="3">
        <v>-39.326583053962239</v>
      </c>
    </row>
    <row r="94" spans="1:3" x14ac:dyDescent="0.35">
      <c r="A94" s="3">
        <v>55</v>
      </c>
      <c r="B94" s="3">
        <v>47.348763539346734</v>
      </c>
      <c r="C94" s="3">
        <v>21.651236460653266</v>
      </c>
    </row>
    <row r="95" spans="1:3" x14ac:dyDescent="0.35">
      <c r="A95" s="3">
        <v>56</v>
      </c>
      <c r="B95" s="3">
        <v>85.326583053962239</v>
      </c>
      <c r="C95" s="3">
        <v>-0.32658305396223852</v>
      </c>
    </row>
    <row r="96" spans="1:3" x14ac:dyDescent="0.35">
      <c r="A96" s="3">
        <v>57</v>
      </c>
      <c r="B96" s="3">
        <v>152.01828697307519</v>
      </c>
      <c r="C96" s="3">
        <v>-73.018286973075192</v>
      </c>
    </row>
    <row r="97" spans="1:3" x14ac:dyDescent="0.35">
      <c r="A97" s="3">
        <v>58</v>
      </c>
      <c r="B97" s="3">
        <v>107.5571510269999</v>
      </c>
      <c r="C97" s="3">
        <v>-51.557151026999904</v>
      </c>
    </row>
    <row r="98" spans="1:3" x14ac:dyDescent="0.35">
      <c r="A98" s="3">
        <v>59</v>
      </c>
      <c r="B98" s="3">
        <v>162.83878862174578</v>
      </c>
      <c r="C98" s="3">
        <v>101.16121137825422</v>
      </c>
    </row>
    <row r="99" spans="1:3" x14ac:dyDescent="0.35">
      <c r="A99" s="3">
        <v>60</v>
      </c>
      <c r="B99" s="3">
        <v>100.146961702654</v>
      </c>
      <c r="C99" s="3">
        <v>-15.146961702653996</v>
      </c>
    </row>
    <row r="100" spans="1:3" x14ac:dyDescent="0.35">
      <c r="A100" s="3">
        <v>61</v>
      </c>
      <c r="B100" s="3">
        <v>85.326583053962239</v>
      </c>
      <c r="C100" s="3">
        <v>20.673416946037761</v>
      </c>
    </row>
    <row r="101" spans="1:3" x14ac:dyDescent="0.35">
      <c r="A101" s="3">
        <v>62</v>
      </c>
      <c r="B101" s="3">
        <v>45.586509781888907</v>
      </c>
      <c r="C101" s="3">
        <v>-23.586509781888907</v>
      </c>
    </row>
    <row r="102" spans="1:3" x14ac:dyDescent="0.35">
      <c r="A102" s="3">
        <v>63</v>
      </c>
      <c r="B102" s="3">
        <v>90.903784659241694</v>
      </c>
      <c r="C102" s="3">
        <v>-90.903784659241694</v>
      </c>
    </row>
    <row r="103" spans="1:3" x14ac:dyDescent="0.35">
      <c r="A103" s="3">
        <v>64</v>
      </c>
      <c r="B103" s="3">
        <v>40.009308176609451</v>
      </c>
      <c r="C103" s="3">
        <v>21.990691823390549</v>
      </c>
    </row>
    <row r="104" spans="1:3" x14ac:dyDescent="0.35">
      <c r="A104" s="3">
        <v>65</v>
      </c>
      <c r="B104" s="3">
        <v>76.387039601867002</v>
      </c>
      <c r="C104" s="3">
        <v>-9.3870396018670021</v>
      </c>
    </row>
    <row r="105" spans="1:3" x14ac:dyDescent="0.35">
      <c r="A105" s="3">
        <v>66</v>
      </c>
      <c r="B105" s="3">
        <v>63.025281119315949</v>
      </c>
      <c r="C105" s="3">
        <v>-37.025281119315949</v>
      </c>
    </row>
    <row r="106" spans="1:3" x14ac:dyDescent="0.35">
      <c r="A106" s="3">
        <v>67</v>
      </c>
      <c r="B106" s="3">
        <v>19.981451446752814</v>
      </c>
      <c r="C106" s="3">
        <v>6.0185485532471859</v>
      </c>
    </row>
    <row r="107" spans="1:3" x14ac:dyDescent="0.35">
      <c r="A107" s="3">
        <v>68</v>
      </c>
      <c r="B107" s="3">
        <v>98.688341536513292</v>
      </c>
      <c r="C107" s="3">
        <v>7.3116584634867081</v>
      </c>
    </row>
    <row r="108" spans="1:3" x14ac:dyDescent="0.35">
      <c r="A108" s="3">
        <v>69</v>
      </c>
      <c r="B108" s="3">
        <v>161.62303916486212</v>
      </c>
      <c r="C108" s="3">
        <v>85.376960835137879</v>
      </c>
    </row>
    <row r="109" spans="1:3" x14ac:dyDescent="0.35">
      <c r="A109" s="3">
        <v>70</v>
      </c>
      <c r="B109" s="3">
        <v>63.025281119315949</v>
      </c>
      <c r="C109" s="3">
        <v>-10.025281119315949</v>
      </c>
    </row>
    <row r="110" spans="1:3" x14ac:dyDescent="0.35">
      <c r="A110" s="3">
        <v>71</v>
      </c>
      <c r="B110" s="3">
        <v>92.736772378308117</v>
      </c>
      <c r="C110" s="3">
        <v>-50.736772378308117</v>
      </c>
    </row>
    <row r="111" spans="1:3" x14ac:dyDescent="0.35">
      <c r="A111" s="3">
        <v>72</v>
      </c>
      <c r="B111" s="3">
        <v>25.481373195093816</v>
      </c>
      <c r="C111" s="3">
        <v>24.518626804906184</v>
      </c>
    </row>
    <row r="112" spans="1:3" x14ac:dyDescent="0.35">
      <c r="A112" s="3">
        <v>73</v>
      </c>
      <c r="B112" s="3">
        <v>25.552107156702434</v>
      </c>
      <c r="C112" s="3">
        <v>-25.552107156702434</v>
      </c>
    </row>
    <row r="113" spans="1:3" x14ac:dyDescent="0.35">
      <c r="A113" s="3">
        <v>74</v>
      </c>
      <c r="B113" s="3">
        <v>40.372485805394206</v>
      </c>
      <c r="C113" s="3">
        <v>5.6275141946057943</v>
      </c>
    </row>
    <row r="114" spans="1:3" x14ac:dyDescent="0.35">
      <c r="A114" s="3">
        <v>75</v>
      </c>
      <c r="B114" s="3">
        <v>63.025281119315949</v>
      </c>
      <c r="C114" s="3">
        <v>0.97471888068405121</v>
      </c>
    </row>
    <row r="115" spans="1:3" x14ac:dyDescent="0.35">
      <c r="A115" s="3">
        <v>76</v>
      </c>
      <c r="B115" s="3">
        <v>114.89660638973719</v>
      </c>
      <c r="C115" s="3">
        <v>-65.896606389737187</v>
      </c>
    </row>
    <row r="116" spans="1:3" x14ac:dyDescent="0.35">
      <c r="A116" s="3">
        <v>77</v>
      </c>
      <c r="B116" s="3">
        <v>70.435470443661856</v>
      </c>
      <c r="C116" s="3">
        <v>-17.435470443661856</v>
      </c>
    </row>
    <row r="117" spans="1:3" x14ac:dyDescent="0.35">
      <c r="A117" s="3">
        <v>78</v>
      </c>
      <c r="B117" s="3">
        <v>42.997424389459312</v>
      </c>
      <c r="C117" s="3">
        <v>-28.997424389459312</v>
      </c>
    </row>
    <row r="118" spans="1:3" x14ac:dyDescent="0.35">
      <c r="A118" s="3">
        <v>79</v>
      </c>
      <c r="B118" s="3">
        <v>32.528384890654962</v>
      </c>
      <c r="C118" s="3">
        <v>-5.5283848906549622</v>
      </c>
    </row>
    <row r="119" spans="1:3" x14ac:dyDescent="0.35">
      <c r="A119" s="3">
        <v>80</v>
      </c>
      <c r="B119" s="3">
        <v>162.83878862174578</v>
      </c>
      <c r="C119" s="3">
        <v>-80.838788621745778</v>
      </c>
    </row>
    <row r="120" spans="1:3" x14ac:dyDescent="0.35">
      <c r="A120" s="3">
        <v>81</v>
      </c>
      <c r="B120" s="3">
        <v>114.96734035134578</v>
      </c>
      <c r="C120" s="3">
        <v>26.032659648654217</v>
      </c>
    </row>
    <row r="121" spans="1:3" x14ac:dyDescent="0.35">
      <c r="A121" s="3">
        <v>82</v>
      </c>
      <c r="B121" s="3">
        <v>63.025281119315949</v>
      </c>
      <c r="C121" s="3">
        <v>-10.025281119315949</v>
      </c>
    </row>
    <row r="122" spans="1:3" x14ac:dyDescent="0.35">
      <c r="A122" s="3">
        <v>83</v>
      </c>
      <c r="B122" s="3">
        <v>63.025281119315949</v>
      </c>
      <c r="C122" s="3">
        <v>0.97471888068405121</v>
      </c>
    </row>
    <row r="123" spans="1:3" x14ac:dyDescent="0.35">
      <c r="A123" s="3">
        <v>84</v>
      </c>
      <c r="B123" s="3">
        <v>85.255849092353614</v>
      </c>
      <c r="C123" s="3">
        <v>-26.255849092353614</v>
      </c>
    </row>
    <row r="124" spans="1:3" x14ac:dyDescent="0.35">
      <c r="A124" s="3">
        <v>85</v>
      </c>
      <c r="B124" s="3">
        <v>146.80266051617036</v>
      </c>
      <c r="C124" s="3">
        <v>-39.802660516170363</v>
      </c>
    </row>
    <row r="125" spans="1:3" x14ac:dyDescent="0.35">
      <c r="A125" s="3">
        <v>86</v>
      </c>
      <c r="B125" s="3">
        <v>198.67398578659157</v>
      </c>
      <c r="C125" s="3">
        <v>-22.673985786591572</v>
      </c>
    </row>
    <row r="126" spans="1:3" x14ac:dyDescent="0.35">
      <c r="A126" s="3">
        <v>87</v>
      </c>
      <c r="B126" s="3">
        <v>85.326583053962239</v>
      </c>
      <c r="C126" s="3">
        <v>20.673416946037761</v>
      </c>
    </row>
    <row r="127" spans="1:3" x14ac:dyDescent="0.35">
      <c r="A127" s="3">
        <v>88</v>
      </c>
      <c r="B127" s="3">
        <v>100.146961702654</v>
      </c>
      <c r="C127" s="3">
        <v>-36.146961702653996</v>
      </c>
    </row>
    <row r="128" spans="1:3" x14ac:dyDescent="0.35">
      <c r="A128" s="3">
        <v>89</v>
      </c>
      <c r="B128" s="3">
        <v>71.55591239445809</v>
      </c>
      <c r="C128" s="3">
        <v>-71.55591239445809</v>
      </c>
    </row>
    <row r="129" spans="1:3" x14ac:dyDescent="0.35">
      <c r="A129" s="3">
        <v>90</v>
      </c>
      <c r="B129" s="3">
        <v>70.435470443661856</v>
      </c>
      <c r="C129" s="3">
        <v>0.56452955633814383</v>
      </c>
    </row>
    <row r="130" spans="1:3" x14ac:dyDescent="0.35">
      <c r="A130" s="3">
        <v>91</v>
      </c>
      <c r="B130" s="3">
        <v>77.845659768007735</v>
      </c>
      <c r="C130" s="3">
        <v>-21.845659768007735</v>
      </c>
    </row>
    <row r="131" spans="1:3" x14ac:dyDescent="0.35">
      <c r="A131" s="3">
        <v>92</v>
      </c>
      <c r="B131" s="3">
        <v>100.146961702654</v>
      </c>
      <c r="C131" s="3">
        <v>-26.146961702653996</v>
      </c>
    </row>
    <row r="132" spans="1:3" x14ac:dyDescent="0.35">
      <c r="A132" s="3">
        <v>93</v>
      </c>
      <c r="B132" s="3">
        <v>82.637456403618359</v>
      </c>
      <c r="C132" s="3">
        <v>-4.6374564036183585</v>
      </c>
    </row>
    <row r="133" spans="1:3" x14ac:dyDescent="0.35">
      <c r="A133" s="3">
        <v>94</v>
      </c>
      <c r="B133" s="3">
        <v>47.419497500955352</v>
      </c>
      <c r="C133" s="3">
        <v>-29.419497500955352</v>
      </c>
    </row>
    <row r="134" spans="1:3" x14ac:dyDescent="0.35">
      <c r="A134" s="3">
        <v>95</v>
      </c>
      <c r="B134" s="3">
        <v>114.96734035134578</v>
      </c>
      <c r="C134" s="3">
        <v>-65.967340351345783</v>
      </c>
    </row>
    <row r="135" spans="1:3" x14ac:dyDescent="0.35">
      <c r="A135" s="3">
        <v>96</v>
      </c>
      <c r="B135" s="3">
        <v>152.01828697307519</v>
      </c>
      <c r="C135" s="3">
        <v>-102.01828697307519</v>
      </c>
    </row>
    <row r="136" spans="1:3" x14ac:dyDescent="0.35">
      <c r="A136" s="3">
        <v>97</v>
      </c>
      <c r="B136" s="3">
        <v>100.0762277410454</v>
      </c>
      <c r="C136" s="3">
        <v>-48.0762277410454</v>
      </c>
    </row>
    <row r="137" spans="1:3" x14ac:dyDescent="0.35">
      <c r="A137" s="3">
        <v>98</v>
      </c>
      <c r="B137" s="3">
        <v>262.29268559856939</v>
      </c>
      <c r="C137" s="3">
        <v>-131.29268559856939</v>
      </c>
    </row>
    <row r="138" spans="1:3" x14ac:dyDescent="0.35">
      <c r="A138" s="3">
        <v>99</v>
      </c>
      <c r="B138" s="3">
        <v>42.997424389459312</v>
      </c>
      <c r="C138" s="3">
        <v>-42.997424389459312</v>
      </c>
    </row>
    <row r="139" spans="1:3" x14ac:dyDescent="0.35">
      <c r="A139" s="3">
        <v>100</v>
      </c>
      <c r="B139" s="3">
        <v>147.94767601144542</v>
      </c>
      <c r="C139" s="3">
        <v>-55.947676011445424</v>
      </c>
    </row>
    <row r="140" spans="1:3" x14ac:dyDescent="0.35">
      <c r="A140" s="3">
        <v>101</v>
      </c>
      <c r="B140" s="3">
        <v>114.96734035134578</v>
      </c>
      <c r="C140" s="3">
        <v>31.032659648654217</v>
      </c>
    </row>
    <row r="141" spans="1:3" x14ac:dyDescent="0.35">
      <c r="A141" s="3">
        <v>102</v>
      </c>
      <c r="B141" s="3">
        <v>198.67398578659157</v>
      </c>
      <c r="C141" s="3">
        <v>-22.673985786591572</v>
      </c>
    </row>
    <row r="142" spans="1:3" x14ac:dyDescent="0.35">
      <c r="A142" s="3">
        <v>103</v>
      </c>
      <c r="B142" s="3">
        <v>192.47954591912935</v>
      </c>
      <c r="C142" s="3">
        <v>157.52045408087065</v>
      </c>
    </row>
    <row r="143" spans="1:3" x14ac:dyDescent="0.35">
      <c r="A143" s="3">
        <v>104</v>
      </c>
      <c r="B143" s="3">
        <v>147.94767601144542</v>
      </c>
      <c r="C143" s="3">
        <v>-55.947676011445424</v>
      </c>
    </row>
    <row r="144" spans="1:3" x14ac:dyDescent="0.35">
      <c r="A144" s="3">
        <v>105</v>
      </c>
      <c r="B144" s="3">
        <v>83.493595334895787</v>
      </c>
      <c r="C144" s="3">
        <v>4.5064046651042133</v>
      </c>
    </row>
    <row r="145" spans="1:3" x14ac:dyDescent="0.35">
      <c r="A145" s="3">
        <v>106</v>
      </c>
      <c r="B145" s="3">
        <v>70.435470443661856</v>
      </c>
      <c r="C145" s="3">
        <v>-6.4354704436618562</v>
      </c>
    </row>
    <row r="146" spans="1:3" x14ac:dyDescent="0.35">
      <c r="A146" s="3">
        <v>107</v>
      </c>
      <c r="B146" s="3">
        <v>67.29703753676695</v>
      </c>
      <c r="C146" s="3">
        <v>3.7029624632330496</v>
      </c>
    </row>
    <row r="147" spans="1:3" x14ac:dyDescent="0.35">
      <c r="A147" s="3">
        <v>108</v>
      </c>
      <c r="B147" s="3">
        <v>45.941727103107041</v>
      </c>
      <c r="C147" s="3">
        <v>3.0582728968929587</v>
      </c>
    </row>
    <row r="148" spans="1:3" x14ac:dyDescent="0.35">
      <c r="A148" s="3">
        <v>109</v>
      </c>
      <c r="B148" s="3">
        <v>72.638181686842856</v>
      </c>
      <c r="C148" s="3">
        <v>131.36181831315713</v>
      </c>
    </row>
    <row r="149" spans="1:3" x14ac:dyDescent="0.35">
      <c r="A149" s="3">
        <v>110</v>
      </c>
      <c r="B149" s="3">
        <v>100.146961702654</v>
      </c>
      <c r="C149" s="3">
        <v>68.853038297346004</v>
      </c>
    </row>
    <row r="150" spans="1:3" x14ac:dyDescent="0.35">
      <c r="A150" s="3">
        <v>111</v>
      </c>
      <c r="B150" s="3">
        <v>262.29268559856939</v>
      </c>
      <c r="C150" s="3">
        <v>266.70731440143061</v>
      </c>
    </row>
    <row r="151" spans="1:3" x14ac:dyDescent="0.35">
      <c r="A151" s="3">
        <v>112</v>
      </c>
      <c r="B151" s="3">
        <v>47.419497500955352</v>
      </c>
      <c r="C151" s="3">
        <v>-10.419497500955352</v>
      </c>
    </row>
    <row r="152" spans="1:3" x14ac:dyDescent="0.35">
      <c r="A152" s="3">
        <v>113</v>
      </c>
      <c r="B152" s="3">
        <v>129.78771900003755</v>
      </c>
      <c r="C152" s="3">
        <v>-129.78771900003755</v>
      </c>
    </row>
    <row r="153" spans="1:3" x14ac:dyDescent="0.35">
      <c r="A153" s="3">
        <v>114</v>
      </c>
      <c r="B153" s="3">
        <v>92.666038416699521</v>
      </c>
      <c r="C153" s="3">
        <v>2.3339615833004785</v>
      </c>
    </row>
    <row r="154" spans="1:3" x14ac:dyDescent="0.35">
      <c r="A154" s="3">
        <v>115</v>
      </c>
      <c r="B154" s="3">
        <v>129.78771900003755</v>
      </c>
      <c r="C154" s="3">
        <v>117.21228099996245</v>
      </c>
    </row>
    <row r="155" spans="1:3" x14ac:dyDescent="0.35">
      <c r="A155" s="3">
        <v>116</v>
      </c>
      <c r="B155" s="3">
        <v>169.88936742048546</v>
      </c>
      <c r="C155" s="3">
        <v>-93.889367420485456</v>
      </c>
    </row>
    <row r="156" spans="1:3" x14ac:dyDescent="0.35">
      <c r="A156" s="3">
        <v>117</v>
      </c>
      <c r="B156" s="3">
        <v>85.326583053962239</v>
      </c>
      <c r="C156" s="3">
        <v>37.673416946037761</v>
      </c>
    </row>
    <row r="157" spans="1:3" x14ac:dyDescent="0.35">
      <c r="A157" s="3">
        <v>118</v>
      </c>
      <c r="B157" s="3">
        <v>19.910717485144197</v>
      </c>
      <c r="C157" s="3">
        <v>15.089282514855803</v>
      </c>
    </row>
    <row r="158" spans="1:3" x14ac:dyDescent="0.35">
      <c r="A158" s="3">
        <v>119</v>
      </c>
      <c r="B158" s="3">
        <v>98.669191304805693</v>
      </c>
      <c r="C158" s="3">
        <v>-19.669191304805693</v>
      </c>
    </row>
    <row r="159" spans="1:3" x14ac:dyDescent="0.35">
      <c r="A159" s="3">
        <v>120</v>
      </c>
      <c r="B159" s="3">
        <v>63.395004643430539</v>
      </c>
      <c r="C159" s="3">
        <v>76.604995356569461</v>
      </c>
    </row>
    <row r="160" spans="1:3" x14ac:dyDescent="0.35">
      <c r="A160" s="3">
        <v>121</v>
      </c>
      <c r="B160" s="3">
        <v>129.71698503842893</v>
      </c>
      <c r="C160" s="3">
        <v>-23.71698503842893</v>
      </c>
    </row>
    <row r="161" spans="1:3" x14ac:dyDescent="0.35">
      <c r="A161" s="3">
        <v>122</v>
      </c>
      <c r="B161" s="3">
        <v>144.53736368712072</v>
      </c>
      <c r="C161" s="3">
        <v>-52.537363687120717</v>
      </c>
    </row>
    <row r="162" spans="1:3" x14ac:dyDescent="0.35">
      <c r="A162" s="3">
        <v>123</v>
      </c>
      <c r="B162" s="3">
        <v>82.637456403618359</v>
      </c>
      <c r="C162" s="3">
        <v>-4.6374564036183585</v>
      </c>
    </row>
    <row r="163" spans="1:3" x14ac:dyDescent="0.35">
      <c r="A163" s="3">
        <v>124</v>
      </c>
      <c r="B163" s="3">
        <v>159.4284762974211</v>
      </c>
      <c r="C163" s="3">
        <v>9.5715237025789008</v>
      </c>
    </row>
    <row r="164" spans="1:3" x14ac:dyDescent="0.35">
      <c r="A164" s="3">
        <v>125</v>
      </c>
      <c r="B164" s="3">
        <v>104.7972904150474</v>
      </c>
      <c r="C164" s="3">
        <v>-71.797290415047399</v>
      </c>
    </row>
    <row r="165" spans="1:3" x14ac:dyDescent="0.35">
      <c r="A165" s="3">
        <v>126</v>
      </c>
      <c r="B165" s="3">
        <v>107.92687455111448</v>
      </c>
      <c r="C165" s="3">
        <v>-60.92687455111448</v>
      </c>
    </row>
    <row r="166" spans="1:3" x14ac:dyDescent="0.35">
      <c r="A166" s="3">
        <v>127</v>
      </c>
      <c r="B166" s="3">
        <v>67.29703753676695</v>
      </c>
      <c r="C166" s="3">
        <v>3.7029624632330496</v>
      </c>
    </row>
    <row r="167" spans="1:3" x14ac:dyDescent="0.35">
      <c r="A167" s="3">
        <v>128</v>
      </c>
      <c r="B167" s="3">
        <v>35.587235065113418</v>
      </c>
      <c r="C167" s="3">
        <v>-7.5872350651134184</v>
      </c>
    </row>
    <row r="168" spans="1:3" x14ac:dyDescent="0.35">
      <c r="A168" s="3">
        <v>129</v>
      </c>
      <c r="B168" s="3">
        <v>85.326583053962239</v>
      </c>
      <c r="C168" s="3">
        <v>-36.326583053962239</v>
      </c>
    </row>
    <row r="169" spans="1:3" x14ac:dyDescent="0.35">
      <c r="A169" s="3">
        <v>130</v>
      </c>
      <c r="B169" s="3">
        <v>214.42123732816938</v>
      </c>
      <c r="C169" s="3">
        <v>-115.42123732816938</v>
      </c>
    </row>
    <row r="170" spans="1:3" x14ac:dyDescent="0.35">
      <c r="A170" s="3">
        <v>131</v>
      </c>
      <c r="B170" s="3">
        <v>100.146961702654</v>
      </c>
      <c r="C170" s="3">
        <v>-0.14696170265399644</v>
      </c>
    </row>
    <row r="171" spans="1:3" x14ac:dyDescent="0.35">
      <c r="A171" s="3">
        <v>132</v>
      </c>
      <c r="B171" s="3">
        <v>192.47954591912935</v>
      </c>
      <c r="C171" s="3">
        <v>-33.47954591912935</v>
      </c>
    </row>
    <row r="172" spans="1:3" x14ac:dyDescent="0.35">
      <c r="A172" s="3">
        <v>133</v>
      </c>
      <c r="B172" s="3">
        <v>207.29992456782111</v>
      </c>
      <c r="C172" s="3">
        <v>-48.299924567821108</v>
      </c>
    </row>
    <row r="173" spans="1:3" x14ac:dyDescent="0.35">
      <c r="A173" s="3">
        <v>134</v>
      </c>
      <c r="B173" s="3">
        <v>100.146961702654</v>
      </c>
      <c r="C173" s="3">
        <v>-100.146961702654</v>
      </c>
    </row>
    <row r="174" spans="1:3" x14ac:dyDescent="0.35">
      <c r="A174" s="3">
        <v>135</v>
      </c>
      <c r="B174" s="3">
        <v>100.146961702654</v>
      </c>
      <c r="C174" s="3">
        <v>-30.146961702653996</v>
      </c>
    </row>
    <row r="175" spans="1:3" x14ac:dyDescent="0.35">
      <c r="A175" s="3">
        <v>136</v>
      </c>
      <c r="B175" s="3">
        <v>165.04149986492678</v>
      </c>
      <c r="C175" s="3">
        <v>-120.04149986492678</v>
      </c>
    </row>
    <row r="176" spans="1:3" x14ac:dyDescent="0.35">
      <c r="A176" s="3">
        <v>137</v>
      </c>
      <c r="B176" s="3">
        <v>85.326583053962239</v>
      </c>
      <c r="C176" s="3">
        <v>37.673416946037761</v>
      </c>
    </row>
    <row r="177" spans="1:3" x14ac:dyDescent="0.35">
      <c r="A177" s="3">
        <v>138</v>
      </c>
      <c r="B177" s="3">
        <v>131.99043024321855</v>
      </c>
      <c r="C177" s="3">
        <v>97.009569756781445</v>
      </c>
    </row>
    <row r="178" spans="1:3" x14ac:dyDescent="0.35">
      <c r="A178" s="3">
        <v>139</v>
      </c>
      <c r="B178" s="3">
        <v>214.42123732816938</v>
      </c>
      <c r="C178" s="3">
        <v>25.578762671830617</v>
      </c>
    </row>
    <row r="179" spans="1:3" x14ac:dyDescent="0.35">
      <c r="A179" s="3">
        <v>140</v>
      </c>
      <c r="B179" s="3">
        <v>69.028434007422149</v>
      </c>
      <c r="C179" s="3">
        <v>-5.028434007422149</v>
      </c>
    </row>
    <row r="180" spans="1:3" x14ac:dyDescent="0.35">
      <c r="A180" s="3">
        <v>141</v>
      </c>
      <c r="B180" s="3">
        <v>85.326583053962239</v>
      </c>
      <c r="C180" s="3">
        <v>-36.326583053962239</v>
      </c>
    </row>
    <row r="181" spans="1:3" x14ac:dyDescent="0.35">
      <c r="A181" s="3">
        <v>142</v>
      </c>
      <c r="B181" s="3">
        <v>214.42123732816938</v>
      </c>
      <c r="C181" s="3">
        <v>60.578762671830617</v>
      </c>
    </row>
    <row r="182" spans="1:3" x14ac:dyDescent="0.35">
      <c r="A182" s="3">
        <v>143</v>
      </c>
      <c r="B182" s="3">
        <v>63.395004643430539</v>
      </c>
      <c r="C182" s="3">
        <v>96.604995356569461</v>
      </c>
    </row>
    <row r="183" spans="1:3" x14ac:dyDescent="0.35">
      <c r="A183" s="3">
        <v>144</v>
      </c>
      <c r="B183" s="3">
        <v>129.78771900003755</v>
      </c>
      <c r="C183" s="3">
        <v>-129.78771900003755</v>
      </c>
    </row>
    <row r="184" spans="1:3" x14ac:dyDescent="0.35">
      <c r="A184" s="3">
        <v>145</v>
      </c>
      <c r="B184" s="3">
        <v>69.028434007422149</v>
      </c>
      <c r="C184" s="3">
        <v>3.971565992577851</v>
      </c>
    </row>
    <row r="185" spans="1:3" x14ac:dyDescent="0.35">
      <c r="A185" s="3">
        <v>146</v>
      </c>
      <c r="B185" s="3">
        <v>85.255849092353614</v>
      </c>
      <c r="C185" s="3">
        <v>43.744150907646386</v>
      </c>
    </row>
    <row r="186" spans="1:3" x14ac:dyDescent="0.35">
      <c r="A186" s="3">
        <v>147</v>
      </c>
      <c r="B186" s="3">
        <v>31.129308761981889</v>
      </c>
      <c r="C186" s="3">
        <v>16.870691238018111</v>
      </c>
    </row>
    <row r="187" spans="1:3" x14ac:dyDescent="0.35">
      <c r="A187" s="3">
        <v>148</v>
      </c>
      <c r="B187" s="3">
        <v>72.638181686842856</v>
      </c>
      <c r="C187" s="3">
        <v>161.36181831315713</v>
      </c>
    </row>
    <row r="188" spans="1:3" x14ac:dyDescent="0.35">
      <c r="A188" s="3">
        <v>149</v>
      </c>
      <c r="B188" s="3">
        <v>147.94767601144542</v>
      </c>
      <c r="C188" s="3">
        <v>-42.947676011445424</v>
      </c>
    </row>
    <row r="189" spans="1:3" x14ac:dyDescent="0.35">
      <c r="A189" s="3">
        <v>150</v>
      </c>
      <c r="B189" s="3">
        <v>54.137321397121767</v>
      </c>
      <c r="C189" s="3">
        <v>-26.137321397121767</v>
      </c>
    </row>
    <row r="190" spans="1:3" x14ac:dyDescent="0.35">
      <c r="A190" s="3">
        <v>151</v>
      </c>
      <c r="B190" s="3">
        <v>147.94767601144542</v>
      </c>
      <c r="C190" s="3">
        <v>-14.947676011445424</v>
      </c>
    </row>
    <row r="191" spans="1:3" x14ac:dyDescent="0.35">
      <c r="A191" s="3">
        <v>152</v>
      </c>
      <c r="B191" s="3">
        <v>114.96734035134578</v>
      </c>
      <c r="C191" s="3">
        <v>38.032659648654217</v>
      </c>
    </row>
    <row r="192" spans="1:3" x14ac:dyDescent="0.35">
      <c r="A192" s="3">
        <v>153</v>
      </c>
      <c r="B192" s="3">
        <v>129.78771900003755</v>
      </c>
      <c r="C192" s="3">
        <v>43.212280999962445</v>
      </c>
    </row>
    <row r="193" spans="1:3" x14ac:dyDescent="0.35">
      <c r="A193" s="3">
        <v>154</v>
      </c>
      <c r="B193" s="3">
        <v>85.326583053962239</v>
      </c>
      <c r="C193" s="3">
        <v>-45.326583053962239</v>
      </c>
    </row>
    <row r="194" spans="1:3" x14ac:dyDescent="0.35">
      <c r="A194" s="3">
        <v>155</v>
      </c>
      <c r="B194" s="3">
        <v>85.255849092353614</v>
      </c>
      <c r="C194" s="3">
        <v>-85.255849092353614</v>
      </c>
    </row>
    <row r="195" spans="1:3" x14ac:dyDescent="0.35">
      <c r="A195" s="3">
        <v>156</v>
      </c>
      <c r="B195" s="3">
        <v>85.326583053962239</v>
      </c>
      <c r="C195" s="3">
        <v>35.673416946037761</v>
      </c>
    </row>
    <row r="196" spans="1:3" x14ac:dyDescent="0.35">
      <c r="A196" s="3">
        <v>157</v>
      </c>
      <c r="B196" s="3">
        <v>92.736772378308117</v>
      </c>
      <c r="C196" s="3">
        <v>41.263227621691883</v>
      </c>
    </row>
    <row r="197" spans="1:3" x14ac:dyDescent="0.35">
      <c r="A197" s="3">
        <v>158</v>
      </c>
      <c r="B197" s="3">
        <v>152.01828697307519</v>
      </c>
      <c r="C197" s="3">
        <v>-95.018286973075192</v>
      </c>
    </row>
    <row r="198" spans="1:3" x14ac:dyDescent="0.35">
      <c r="A198" s="3">
        <v>159</v>
      </c>
      <c r="B198" s="3">
        <v>77.916393729616331</v>
      </c>
      <c r="C198" s="3">
        <v>-21.916393729616331</v>
      </c>
    </row>
    <row r="199" spans="1:3" x14ac:dyDescent="0.35">
      <c r="A199" s="3">
        <v>160</v>
      </c>
      <c r="B199" s="3">
        <v>36.000000000000128</v>
      </c>
      <c r="C199" s="3">
        <v>-1.2789769243681803E-13</v>
      </c>
    </row>
    <row r="200" spans="1:3" x14ac:dyDescent="0.35">
      <c r="A200" s="3">
        <v>161</v>
      </c>
      <c r="B200" s="3">
        <v>78.286117253730936</v>
      </c>
      <c r="C200" s="3">
        <v>6.7138827462690642</v>
      </c>
    </row>
    <row r="201" spans="1:3" x14ac:dyDescent="0.35">
      <c r="A201" s="3">
        <v>162</v>
      </c>
      <c r="B201" s="3">
        <v>70.435470443661856</v>
      </c>
      <c r="C201" s="3">
        <v>10.564529556338144</v>
      </c>
    </row>
    <row r="202" spans="1:3" x14ac:dyDescent="0.35">
      <c r="A202" s="3">
        <v>163</v>
      </c>
      <c r="B202" s="3">
        <v>70.435470443661856</v>
      </c>
      <c r="C202" s="3">
        <v>4.5645295563381438</v>
      </c>
    </row>
    <row r="203" spans="1:3" x14ac:dyDescent="0.35">
      <c r="A203" s="3">
        <v>164</v>
      </c>
      <c r="B203" s="3">
        <v>69.028434007422149</v>
      </c>
      <c r="C203" s="3">
        <v>3.971565992577851</v>
      </c>
    </row>
    <row r="204" spans="1:3" x14ac:dyDescent="0.35">
      <c r="A204" s="3">
        <v>165</v>
      </c>
      <c r="B204" s="3">
        <v>92.736772378308117</v>
      </c>
      <c r="C204" s="3">
        <v>41.263227621691883</v>
      </c>
    </row>
    <row r="205" spans="1:3" x14ac:dyDescent="0.35">
      <c r="A205" s="3">
        <v>166</v>
      </c>
      <c r="B205" s="3">
        <v>35.587235065113418</v>
      </c>
      <c r="C205" s="3">
        <v>-2.5872350651134184</v>
      </c>
    </row>
    <row r="206" spans="1:3" x14ac:dyDescent="0.35">
      <c r="A206" s="3">
        <v>167</v>
      </c>
      <c r="B206" s="3">
        <v>85.326583053962239</v>
      </c>
      <c r="C206" s="3">
        <v>-51.326583053962239</v>
      </c>
    </row>
    <row r="207" spans="1:3" x14ac:dyDescent="0.35">
      <c r="A207" s="3">
        <v>168</v>
      </c>
      <c r="B207" s="3">
        <v>36.000000000000128</v>
      </c>
      <c r="C207" s="3">
        <v>-1.2789769243681803E-13</v>
      </c>
    </row>
    <row r="208" spans="1:3" x14ac:dyDescent="0.35">
      <c r="A208" s="3">
        <v>169</v>
      </c>
      <c r="B208" s="3">
        <v>114.96734035134578</v>
      </c>
      <c r="C208" s="3">
        <v>38.032659648654217</v>
      </c>
    </row>
    <row r="209" spans="1:3" x14ac:dyDescent="0.35">
      <c r="A209" s="3">
        <v>170</v>
      </c>
      <c r="B209" s="3">
        <v>70.435470443661856</v>
      </c>
      <c r="C209" s="3">
        <v>-9.4354704436618562</v>
      </c>
    </row>
    <row r="210" spans="1:3" x14ac:dyDescent="0.35">
      <c r="A210" s="3">
        <v>171</v>
      </c>
      <c r="B210" s="3">
        <v>78.286117253730936</v>
      </c>
      <c r="C210" s="3">
        <v>16.713882746269064</v>
      </c>
    </row>
    <row r="211" spans="1:3" x14ac:dyDescent="0.35">
      <c r="A211" s="3">
        <v>172</v>
      </c>
      <c r="B211" s="3">
        <v>77.916393729616331</v>
      </c>
      <c r="C211" s="3">
        <v>-21.916393729616331</v>
      </c>
    </row>
    <row r="212" spans="1:3" x14ac:dyDescent="0.35">
      <c r="A212" s="3">
        <v>173</v>
      </c>
      <c r="B212" s="3">
        <v>31.129308761981889</v>
      </c>
      <c r="C212" s="3">
        <v>16.870691238018111</v>
      </c>
    </row>
    <row r="213" spans="1:3" x14ac:dyDescent="0.35">
      <c r="A213" s="3">
        <v>174</v>
      </c>
      <c r="B213" s="3">
        <v>21.105402007121121</v>
      </c>
      <c r="C213" s="3">
        <v>55.894597992878879</v>
      </c>
    </row>
    <row r="214" spans="1:3" x14ac:dyDescent="0.35">
      <c r="A214" s="3">
        <v>175</v>
      </c>
      <c r="B214" s="3">
        <v>336.3945788420283</v>
      </c>
      <c r="C214" s="3">
        <v>89.605421157971705</v>
      </c>
    </row>
    <row r="215" spans="1:3" x14ac:dyDescent="0.35">
      <c r="A215" s="3">
        <v>176</v>
      </c>
      <c r="B215" s="3">
        <v>144.53736368712072</v>
      </c>
      <c r="C215" s="3">
        <v>-39.537363687120717</v>
      </c>
    </row>
    <row r="216" spans="1:3" x14ac:dyDescent="0.35">
      <c r="A216" s="3">
        <v>177</v>
      </c>
      <c r="B216" s="3">
        <v>70.435470443661856</v>
      </c>
      <c r="C216" s="3">
        <v>-1.4354704436618562</v>
      </c>
    </row>
    <row r="217" spans="1:3" x14ac:dyDescent="0.35">
      <c r="A217" s="3">
        <v>178</v>
      </c>
      <c r="B217" s="3">
        <v>224.38560004556251</v>
      </c>
      <c r="C217" s="3">
        <v>67.614399954437488</v>
      </c>
    </row>
    <row r="218" spans="1:3" x14ac:dyDescent="0.35">
      <c r="A218" s="3">
        <v>179</v>
      </c>
      <c r="B218" s="3">
        <v>152.01828697307519</v>
      </c>
      <c r="C218" s="3">
        <v>-54.018286973075192</v>
      </c>
    </row>
    <row r="219" spans="1:3" x14ac:dyDescent="0.35">
      <c r="A219" s="3">
        <v>180</v>
      </c>
      <c r="B219" s="3">
        <v>70.435470443661856</v>
      </c>
      <c r="C219" s="3">
        <v>-35.435470443661856</v>
      </c>
    </row>
    <row r="220" spans="1:3" x14ac:dyDescent="0.35">
      <c r="A220" s="3">
        <v>181</v>
      </c>
      <c r="B220" s="3">
        <v>85.326583053962239</v>
      </c>
      <c r="C220" s="3">
        <v>20.673416946037761</v>
      </c>
    </row>
    <row r="221" spans="1:3" x14ac:dyDescent="0.35">
      <c r="A221" s="3">
        <v>182</v>
      </c>
      <c r="B221" s="3">
        <v>72.70891564845148</v>
      </c>
      <c r="C221" s="3">
        <v>-33.70891564845148</v>
      </c>
    </row>
    <row r="222" spans="1:3" x14ac:dyDescent="0.35">
      <c r="A222" s="3">
        <v>183</v>
      </c>
      <c r="B222" s="3">
        <v>100.146961702654</v>
      </c>
      <c r="C222" s="3">
        <v>-30.146961702653996</v>
      </c>
    </row>
    <row r="223" spans="1:3" x14ac:dyDescent="0.35">
      <c r="A223" s="3">
        <v>184</v>
      </c>
      <c r="B223" s="3">
        <v>336.3945788420283</v>
      </c>
      <c r="C223" s="3">
        <v>37.605421157971705</v>
      </c>
    </row>
    <row r="224" spans="1:3" x14ac:dyDescent="0.35">
      <c r="A224" s="3">
        <v>185</v>
      </c>
      <c r="B224" s="3">
        <v>131.99043024321855</v>
      </c>
      <c r="C224" s="3">
        <v>-25.990430243218555</v>
      </c>
    </row>
    <row r="225" spans="1:3" x14ac:dyDescent="0.35">
      <c r="A225" s="3">
        <v>186</v>
      </c>
      <c r="B225" s="3">
        <v>159.4284762974211</v>
      </c>
      <c r="C225" s="3">
        <v>64.571523702578901</v>
      </c>
    </row>
    <row r="226" spans="1:3" x14ac:dyDescent="0.35">
      <c r="A226" s="3">
        <v>187</v>
      </c>
      <c r="B226" s="3">
        <v>152.01828697307519</v>
      </c>
      <c r="C226" s="3">
        <v>-9.0182869730751918</v>
      </c>
    </row>
    <row r="227" spans="1:3" x14ac:dyDescent="0.35">
      <c r="A227" s="3">
        <v>188</v>
      </c>
      <c r="B227" s="3">
        <v>83.797228926212895</v>
      </c>
      <c r="C227" s="3">
        <v>-48.797228926212895</v>
      </c>
    </row>
    <row r="228" spans="1:3" x14ac:dyDescent="0.35">
      <c r="A228" s="3">
        <v>189</v>
      </c>
      <c r="B228" s="3">
        <v>100.146961702654</v>
      </c>
      <c r="C228" s="3">
        <v>-0.14696170265399644</v>
      </c>
    </row>
    <row r="229" spans="1:3" x14ac:dyDescent="0.35">
      <c r="A229" s="3">
        <v>190</v>
      </c>
      <c r="B229" s="3">
        <v>19.910717485144197</v>
      </c>
      <c r="C229" s="3">
        <v>25.089282514855803</v>
      </c>
    </row>
    <row r="230" spans="1:3" x14ac:dyDescent="0.35">
      <c r="A230" s="3">
        <v>191</v>
      </c>
      <c r="B230" s="3">
        <v>31.129308761981889</v>
      </c>
      <c r="C230" s="3">
        <v>10.870691238018111</v>
      </c>
    </row>
    <row r="231" spans="1:3" x14ac:dyDescent="0.35">
      <c r="A231" s="3">
        <v>192</v>
      </c>
      <c r="B231" s="3">
        <v>32.528384890654962</v>
      </c>
      <c r="C231" s="3">
        <v>-7.5283848906549622</v>
      </c>
    </row>
    <row r="232" spans="1:3" x14ac:dyDescent="0.35">
      <c r="A232" s="3">
        <v>193</v>
      </c>
      <c r="B232" s="3">
        <v>55.192864454085978</v>
      </c>
      <c r="C232" s="3">
        <v>-27.192864454085978</v>
      </c>
    </row>
    <row r="233" spans="1:3" x14ac:dyDescent="0.35">
      <c r="A233" s="3">
        <v>194</v>
      </c>
      <c r="B233" s="3">
        <v>70.435470443661856</v>
      </c>
      <c r="C233" s="3">
        <v>-10.435470443661856</v>
      </c>
    </row>
    <row r="234" spans="1:3" x14ac:dyDescent="0.35">
      <c r="A234" s="3">
        <v>195</v>
      </c>
      <c r="B234" s="3">
        <v>162.83878862174578</v>
      </c>
      <c r="C234" s="3">
        <v>75.161211378254222</v>
      </c>
    </row>
    <row r="235" spans="1:3" x14ac:dyDescent="0.35">
      <c r="A235" s="3">
        <v>196</v>
      </c>
      <c r="B235" s="3">
        <v>85.255849092353614</v>
      </c>
      <c r="C235" s="3">
        <v>-14.255849092353614</v>
      </c>
    </row>
    <row r="236" spans="1:3" x14ac:dyDescent="0.35">
      <c r="A236" s="3">
        <v>197</v>
      </c>
      <c r="B236" s="3">
        <v>92.736772378308117</v>
      </c>
      <c r="C236" s="3">
        <v>-21.736772378308117</v>
      </c>
    </row>
    <row r="237" spans="1:3" x14ac:dyDescent="0.35">
      <c r="A237" s="3">
        <v>198</v>
      </c>
      <c r="B237" s="3">
        <v>100.146961702654</v>
      </c>
      <c r="C237" s="3">
        <v>-17.146961702653996</v>
      </c>
    </row>
    <row r="238" spans="1:3" x14ac:dyDescent="0.35">
      <c r="A238" s="3">
        <v>199</v>
      </c>
      <c r="B238" s="3">
        <v>85.326583053962239</v>
      </c>
      <c r="C238" s="3">
        <v>-19.326583053962239</v>
      </c>
    </row>
    <row r="239" spans="1:3" x14ac:dyDescent="0.35">
      <c r="A239" s="3">
        <v>200</v>
      </c>
      <c r="B239" s="3">
        <v>21.105402007121121</v>
      </c>
      <c r="C239" s="3">
        <v>45.894597992878879</v>
      </c>
    </row>
    <row r="240" spans="1:3" x14ac:dyDescent="0.35">
      <c r="A240" s="3">
        <v>201</v>
      </c>
      <c r="B240" s="3">
        <v>114.96734035134578</v>
      </c>
      <c r="C240" s="3">
        <v>18.032659648654217</v>
      </c>
    </row>
    <row r="241" spans="1:3" x14ac:dyDescent="0.35">
      <c r="A241" s="3">
        <v>202</v>
      </c>
      <c r="B241" s="3">
        <v>85.326583053962239</v>
      </c>
      <c r="C241" s="3">
        <v>-9.3265830539622385</v>
      </c>
    </row>
    <row r="242" spans="1:3" x14ac:dyDescent="0.35">
      <c r="A242" s="3">
        <v>203</v>
      </c>
      <c r="B242" s="3">
        <v>152.01828697307519</v>
      </c>
      <c r="C242" s="3">
        <v>-71.018286973075192</v>
      </c>
    </row>
    <row r="243" spans="1:3" x14ac:dyDescent="0.35">
      <c r="A243" s="3">
        <v>204</v>
      </c>
      <c r="B243" s="3">
        <v>229.24161597686117</v>
      </c>
      <c r="C243" s="3">
        <v>-108.24161597686117</v>
      </c>
    </row>
    <row r="244" spans="1:3" x14ac:dyDescent="0.35">
      <c r="A244" s="3">
        <v>205</v>
      </c>
      <c r="B244" s="3">
        <v>91.880633447030689</v>
      </c>
      <c r="C244" s="3">
        <v>-5.8806334470306894</v>
      </c>
    </row>
    <row r="245" spans="1:3" x14ac:dyDescent="0.35">
      <c r="A245" s="3">
        <v>206</v>
      </c>
      <c r="B245" s="3">
        <v>112.99402012830119</v>
      </c>
      <c r="C245" s="3">
        <v>-55.994020128301187</v>
      </c>
    </row>
    <row r="246" spans="1:3" x14ac:dyDescent="0.35">
      <c r="A246" s="3">
        <v>207</v>
      </c>
      <c r="B246" s="3">
        <v>85.255849092353614</v>
      </c>
      <c r="C246" s="3">
        <v>35.744150907646386</v>
      </c>
    </row>
    <row r="247" spans="1:3" x14ac:dyDescent="0.35">
      <c r="A247" s="3">
        <v>208</v>
      </c>
      <c r="B247" s="3">
        <v>56.055549280693263</v>
      </c>
      <c r="C247" s="3">
        <v>-4.0555492806932634</v>
      </c>
    </row>
    <row r="248" spans="1:3" x14ac:dyDescent="0.35">
      <c r="A248" s="3">
        <v>209</v>
      </c>
      <c r="B248" s="3">
        <v>114.89660638973719</v>
      </c>
      <c r="C248" s="3">
        <v>-9.8966063897371868</v>
      </c>
    </row>
    <row r="249" spans="1:3" x14ac:dyDescent="0.35">
      <c r="A249" s="3">
        <v>210</v>
      </c>
      <c r="B249" s="3">
        <v>100.146961702654</v>
      </c>
      <c r="C249" s="3">
        <v>-17.146961702653996</v>
      </c>
    </row>
    <row r="250" spans="1:3" x14ac:dyDescent="0.35">
      <c r="A250" s="3">
        <v>211</v>
      </c>
      <c r="B250" s="3">
        <v>100.146961702654</v>
      </c>
      <c r="C250" s="3">
        <v>47.853038297346004</v>
      </c>
    </row>
    <row r="251" spans="1:3" x14ac:dyDescent="0.35">
      <c r="A251" s="3">
        <v>212</v>
      </c>
      <c r="B251" s="3">
        <v>52.405924926466568</v>
      </c>
      <c r="C251" s="3">
        <v>-7.4059249264665681</v>
      </c>
    </row>
    <row r="252" spans="1:3" x14ac:dyDescent="0.35">
      <c r="A252" s="3">
        <v>213</v>
      </c>
      <c r="B252" s="3">
        <v>207.29992456782111</v>
      </c>
      <c r="C252" s="3">
        <v>-26.299924567821108</v>
      </c>
    </row>
    <row r="253" spans="1:3" x14ac:dyDescent="0.35">
      <c r="A253" s="3">
        <v>214</v>
      </c>
      <c r="B253" s="3">
        <v>117.09931763291819</v>
      </c>
      <c r="C253" s="3">
        <v>-24.099317632918186</v>
      </c>
    </row>
    <row r="254" spans="1:3" x14ac:dyDescent="0.35">
      <c r="A254" s="3">
        <v>215</v>
      </c>
      <c r="B254" s="3">
        <v>85.255849092353614</v>
      </c>
      <c r="C254" s="3">
        <v>2.7441509076463859</v>
      </c>
    </row>
    <row r="255" spans="1:3" x14ac:dyDescent="0.35">
      <c r="A255" s="3">
        <v>216</v>
      </c>
      <c r="B255" s="3">
        <v>85.255849092353614</v>
      </c>
      <c r="C255" s="3">
        <v>-12.255849092353614</v>
      </c>
    </row>
    <row r="256" spans="1:3" x14ac:dyDescent="0.35">
      <c r="A256" s="3">
        <v>217</v>
      </c>
      <c r="B256" s="3">
        <v>63.025281119315949</v>
      </c>
      <c r="C256" s="3">
        <v>-23.025281119315949</v>
      </c>
    </row>
    <row r="257" spans="1:3" x14ac:dyDescent="0.35">
      <c r="A257" s="3">
        <v>218</v>
      </c>
      <c r="B257" s="3">
        <v>77.845659768007735</v>
      </c>
      <c r="C257" s="3">
        <v>19.154340231992265</v>
      </c>
    </row>
    <row r="258" spans="1:3" x14ac:dyDescent="0.35">
      <c r="A258" s="3">
        <v>219</v>
      </c>
      <c r="B258" s="3">
        <v>70.435470443661856</v>
      </c>
      <c r="C258" s="3">
        <v>-1.4354704436618562</v>
      </c>
    </row>
    <row r="259" spans="1:3" x14ac:dyDescent="0.35">
      <c r="A259" s="3">
        <v>220</v>
      </c>
      <c r="B259" s="3">
        <v>70.435470443661856</v>
      </c>
      <c r="C259" s="3">
        <v>-30.435470443661856</v>
      </c>
    </row>
    <row r="260" spans="1:3" x14ac:dyDescent="0.35">
      <c r="A260" s="3">
        <v>221</v>
      </c>
      <c r="B260" s="3">
        <v>85.326583053962239</v>
      </c>
      <c r="C260" s="3">
        <v>3.6734169460377615</v>
      </c>
    </row>
    <row r="261" spans="1:3" x14ac:dyDescent="0.35">
      <c r="A261" s="3">
        <v>222</v>
      </c>
      <c r="B261" s="3">
        <v>137.12717436277481</v>
      </c>
      <c r="C261" s="3">
        <v>-44.127174362774809</v>
      </c>
    </row>
    <row r="262" spans="1:3" x14ac:dyDescent="0.35">
      <c r="A262" s="3">
        <v>223</v>
      </c>
      <c r="B262" s="3">
        <v>107.5571510269999</v>
      </c>
      <c r="C262" s="3">
        <v>-57.557151026999904</v>
      </c>
    </row>
    <row r="263" spans="1:3" x14ac:dyDescent="0.35">
      <c r="A263" s="3">
        <v>224</v>
      </c>
      <c r="B263" s="3">
        <v>114.96734035134578</v>
      </c>
      <c r="C263" s="3">
        <v>-5.9673403513457828</v>
      </c>
    </row>
    <row r="264" spans="1:3" x14ac:dyDescent="0.35">
      <c r="A264" s="3">
        <v>225</v>
      </c>
      <c r="B264" s="3">
        <v>122.30679571408307</v>
      </c>
      <c r="C264" s="3">
        <v>-41.306795714083066</v>
      </c>
    </row>
    <row r="265" spans="1:3" x14ac:dyDescent="0.35">
      <c r="A265" s="3">
        <v>226</v>
      </c>
      <c r="B265" s="3">
        <v>77.916393729616331</v>
      </c>
      <c r="C265" s="3">
        <v>31.083606270383669</v>
      </c>
    </row>
    <row r="266" spans="1:3" x14ac:dyDescent="0.35">
      <c r="A266" s="3">
        <v>227</v>
      </c>
      <c r="B266" s="3">
        <v>69.028434007422149</v>
      </c>
      <c r="C266" s="3">
        <v>19.971565992577851</v>
      </c>
    </row>
    <row r="267" spans="1:3" x14ac:dyDescent="0.35">
      <c r="A267" s="3">
        <v>228</v>
      </c>
      <c r="B267" s="3">
        <v>77.845659768007735</v>
      </c>
      <c r="C267" s="3">
        <v>19.154340231992265</v>
      </c>
    </row>
    <row r="268" spans="1:3" x14ac:dyDescent="0.35">
      <c r="A268" s="3">
        <v>229</v>
      </c>
      <c r="B268" s="3">
        <v>184.78048003078584</v>
      </c>
      <c r="C268" s="3">
        <v>-75.780480030785839</v>
      </c>
    </row>
    <row r="269" spans="1:3" x14ac:dyDescent="0.35">
      <c r="A269" s="3">
        <v>230</v>
      </c>
      <c r="B269" s="3">
        <v>70.435470443661856</v>
      </c>
      <c r="C269" s="3">
        <v>-70.435470443661856</v>
      </c>
    </row>
    <row r="270" spans="1:3" x14ac:dyDescent="0.35">
      <c r="A270" s="3">
        <v>231</v>
      </c>
      <c r="B270" s="3">
        <v>169.88936742048546</v>
      </c>
      <c r="C270" s="3">
        <v>-94.889367420485456</v>
      </c>
    </row>
    <row r="271" spans="1:3" x14ac:dyDescent="0.35">
      <c r="A271" s="3">
        <v>232</v>
      </c>
      <c r="B271" s="3">
        <v>70.435470443661856</v>
      </c>
      <c r="C271" s="3">
        <v>6.5645295563381438</v>
      </c>
    </row>
    <row r="272" spans="1:3" x14ac:dyDescent="0.35">
      <c r="A272" s="3">
        <v>233</v>
      </c>
      <c r="B272" s="3">
        <v>70.435470443661856</v>
      </c>
      <c r="C272" s="3">
        <v>-70.435470443661856</v>
      </c>
    </row>
    <row r="273" spans="1:3" x14ac:dyDescent="0.35">
      <c r="A273" s="3">
        <v>234</v>
      </c>
      <c r="B273" s="3">
        <v>63.025281119315949</v>
      </c>
      <c r="C273" s="3">
        <v>-27.025281119315949</v>
      </c>
    </row>
    <row r="274" spans="1:3" x14ac:dyDescent="0.35">
      <c r="A274" s="3">
        <v>235</v>
      </c>
      <c r="B274" s="3">
        <v>32.528384890654962</v>
      </c>
      <c r="C274" s="3">
        <v>1.4716151093450378</v>
      </c>
    </row>
    <row r="275" spans="1:3" x14ac:dyDescent="0.35">
      <c r="A275" s="3">
        <v>236</v>
      </c>
      <c r="B275" s="3">
        <v>165.04149986492678</v>
      </c>
      <c r="C275" s="3">
        <v>-114.04149986492678</v>
      </c>
    </row>
    <row r="276" spans="1:3" x14ac:dyDescent="0.35">
      <c r="A276" s="3">
        <v>237</v>
      </c>
      <c r="B276" s="3">
        <v>100.0762277410454</v>
      </c>
      <c r="C276" s="3">
        <v>462.92377225895461</v>
      </c>
    </row>
    <row r="277" spans="1:3" x14ac:dyDescent="0.35">
      <c r="A277" s="3">
        <v>238</v>
      </c>
      <c r="B277" s="3">
        <v>114.96734035134578</v>
      </c>
      <c r="C277" s="3">
        <v>18.032659648654217</v>
      </c>
    </row>
    <row r="278" spans="1:3" x14ac:dyDescent="0.35">
      <c r="A278" s="3">
        <v>239</v>
      </c>
      <c r="B278" s="3">
        <v>32.528384890654962</v>
      </c>
      <c r="C278" s="3">
        <v>-4.5283848906549622</v>
      </c>
    </row>
    <row r="279" spans="1:3" x14ac:dyDescent="0.35">
      <c r="A279" s="3">
        <v>240</v>
      </c>
      <c r="B279" s="3">
        <v>100.146961702654</v>
      </c>
      <c r="C279" s="3">
        <v>13.853038297346004</v>
      </c>
    </row>
    <row r="280" spans="1:3" x14ac:dyDescent="0.35">
      <c r="A280" s="3">
        <v>241</v>
      </c>
      <c r="B280" s="3">
        <v>100.146961702654</v>
      </c>
      <c r="C280" s="3">
        <v>60.853038297346004</v>
      </c>
    </row>
    <row r="281" spans="1:3" x14ac:dyDescent="0.35">
      <c r="A281" s="3">
        <v>242</v>
      </c>
      <c r="B281" s="3">
        <v>70.435470443661856</v>
      </c>
      <c r="C281" s="3">
        <v>-22.435470443661856</v>
      </c>
    </row>
    <row r="282" spans="1:3" x14ac:dyDescent="0.35">
      <c r="A282" s="3">
        <v>243</v>
      </c>
      <c r="B282" s="3">
        <v>162.83878862174578</v>
      </c>
      <c r="C282" s="3">
        <v>-1.8387886217457776</v>
      </c>
    </row>
    <row r="283" spans="1:3" x14ac:dyDescent="0.35">
      <c r="A283" s="3">
        <v>244</v>
      </c>
      <c r="B283" s="3">
        <v>114.89660638973719</v>
      </c>
      <c r="C283" s="3">
        <v>-9.8966063897371868</v>
      </c>
    </row>
    <row r="284" spans="1:3" x14ac:dyDescent="0.35">
      <c r="A284" s="3">
        <v>245</v>
      </c>
      <c r="B284" s="3">
        <v>140.9779441728227</v>
      </c>
      <c r="C284" s="3">
        <v>-31.977944172822703</v>
      </c>
    </row>
    <row r="285" spans="1:3" x14ac:dyDescent="0.35">
      <c r="A285" s="3">
        <v>246</v>
      </c>
      <c r="B285" s="3">
        <v>152.01828697307519</v>
      </c>
      <c r="C285" s="3">
        <v>-7.0182869730751918</v>
      </c>
    </row>
    <row r="286" spans="1:3" x14ac:dyDescent="0.35">
      <c r="A286" s="3">
        <v>247</v>
      </c>
      <c r="B286" s="3">
        <v>70.435470443661856</v>
      </c>
      <c r="C286" s="3">
        <v>-12.435470443661856</v>
      </c>
    </row>
    <row r="287" spans="1:3" x14ac:dyDescent="0.35">
      <c r="A287" s="3">
        <v>248</v>
      </c>
      <c r="B287" s="3">
        <v>91.880633447030689</v>
      </c>
      <c r="C287" s="3">
        <v>-5.8806334470306894</v>
      </c>
    </row>
    <row r="288" spans="1:3" x14ac:dyDescent="0.35">
      <c r="A288" s="3">
        <v>249</v>
      </c>
      <c r="B288" s="3">
        <v>85.255849092353614</v>
      </c>
      <c r="C288" s="3">
        <v>101.74415090764639</v>
      </c>
    </row>
    <row r="289" spans="1:3" x14ac:dyDescent="0.35">
      <c r="A289" s="3">
        <v>250</v>
      </c>
      <c r="B289" s="3">
        <v>152.01828697307519</v>
      </c>
      <c r="C289" s="3">
        <v>-71.018286973075192</v>
      </c>
    </row>
    <row r="290" spans="1:3" x14ac:dyDescent="0.35">
      <c r="A290" s="3">
        <v>251</v>
      </c>
      <c r="B290" s="3">
        <v>70.435470443661856</v>
      </c>
      <c r="C290" s="3">
        <v>-70.435470443661856</v>
      </c>
    </row>
    <row r="291" spans="1:3" x14ac:dyDescent="0.35">
      <c r="A291" s="3">
        <v>252</v>
      </c>
      <c r="B291" s="3">
        <v>21.105402007121121</v>
      </c>
      <c r="C291" s="3">
        <v>55.894597992878879</v>
      </c>
    </row>
    <row r="292" spans="1:3" x14ac:dyDescent="0.35">
      <c r="A292" s="3">
        <v>253</v>
      </c>
      <c r="B292" s="3">
        <v>152.01828697307519</v>
      </c>
      <c r="C292" s="3">
        <v>-31.018286973075192</v>
      </c>
    </row>
    <row r="293" spans="1:3" x14ac:dyDescent="0.35">
      <c r="A293" s="3">
        <v>254</v>
      </c>
      <c r="B293" s="3">
        <v>85.326583053962239</v>
      </c>
      <c r="C293" s="3">
        <v>75.673416946037761</v>
      </c>
    </row>
    <row r="294" spans="1:3" x14ac:dyDescent="0.35">
      <c r="A294" s="3">
        <v>255</v>
      </c>
      <c r="B294" s="3">
        <v>100.0762277410454</v>
      </c>
      <c r="C294" s="3">
        <v>462.92377225895461</v>
      </c>
    </row>
    <row r="295" spans="1:3" x14ac:dyDescent="0.35">
      <c r="A295" s="3">
        <v>256</v>
      </c>
      <c r="B295" s="3">
        <v>32.528384890654962</v>
      </c>
      <c r="C295" s="3">
        <v>-4.5283848906549622</v>
      </c>
    </row>
    <row r="296" spans="1:3" x14ac:dyDescent="0.35">
      <c r="A296" s="3">
        <v>257</v>
      </c>
      <c r="B296" s="3">
        <v>179.68572404741417</v>
      </c>
      <c r="C296" s="3">
        <v>158.31427595258583</v>
      </c>
    </row>
    <row r="297" spans="1:3" x14ac:dyDescent="0.35">
      <c r="A297" s="3">
        <v>258</v>
      </c>
      <c r="B297" s="3">
        <v>70.435470443661856</v>
      </c>
      <c r="C297" s="3">
        <v>54.564529556338144</v>
      </c>
    </row>
    <row r="298" spans="1:3" x14ac:dyDescent="0.35">
      <c r="A298" s="3">
        <v>259</v>
      </c>
      <c r="B298" s="3">
        <v>77.916393729616331</v>
      </c>
      <c r="C298" s="3">
        <v>-17.916393729616331</v>
      </c>
    </row>
    <row r="299" spans="1:3" x14ac:dyDescent="0.35">
      <c r="A299" s="3">
        <v>260</v>
      </c>
      <c r="B299" s="3">
        <v>107.5571510269999</v>
      </c>
      <c r="C299" s="3">
        <v>33.442848973000096</v>
      </c>
    </row>
    <row r="300" spans="1:3" x14ac:dyDescent="0.35">
      <c r="A300" s="3">
        <v>261</v>
      </c>
      <c r="B300" s="3">
        <v>21.105402007121121</v>
      </c>
      <c r="C300" s="3">
        <v>45.894597992878879</v>
      </c>
    </row>
    <row r="301" spans="1:3" x14ac:dyDescent="0.35">
      <c r="A301" s="3">
        <v>262</v>
      </c>
      <c r="B301" s="3">
        <v>25.118195566309065</v>
      </c>
      <c r="C301" s="3">
        <v>20.881804433690935</v>
      </c>
    </row>
    <row r="302" spans="1:3" x14ac:dyDescent="0.35">
      <c r="A302" s="3">
        <v>263</v>
      </c>
      <c r="B302" s="3">
        <v>177.65916727043754</v>
      </c>
      <c r="C302" s="3">
        <v>47.340832729562464</v>
      </c>
    </row>
    <row r="303" spans="1:3" x14ac:dyDescent="0.35">
      <c r="A303" s="3">
        <v>264</v>
      </c>
      <c r="B303" s="3">
        <v>70.435470443661856</v>
      </c>
      <c r="C303" s="3">
        <v>-10.435470443661856</v>
      </c>
    </row>
    <row r="304" spans="1:3" x14ac:dyDescent="0.35">
      <c r="A304" s="3">
        <v>265</v>
      </c>
      <c r="B304" s="3">
        <v>64.442587392828145</v>
      </c>
      <c r="C304" s="3">
        <v>-8.4425873928281447</v>
      </c>
    </row>
    <row r="305" spans="1:3" x14ac:dyDescent="0.35">
      <c r="A305" s="3">
        <v>266</v>
      </c>
      <c r="B305" s="3">
        <v>70.435470443661856</v>
      </c>
      <c r="C305" s="3">
        <v>-0.43547044366185617</v>
      </c>
    </row>
    <row r="306" spans="1:3" x14ac:dyDescent="0.35">
      <c r="A306" s="3">
        <v>267</v>
      </c>
      <c r="B306" s="3">
        <v>85.326583053962239</v>
      </c>
      <c r="C306" s="3">
        <v>-7.3265830539622385</v>
      </c>
    </row>
    <row r="307" spans="1:3" x14ac:dyDescent="0.35">
      <c r="A307" s="3">
        <v>268</v>
      </c>
      <c r="B307" s="3">
        <v>85.255849092353614</v>
      </c>
      <c r="C307" s="3">
        <v>20.744150907646386</v>
      </c>
    </row>
    <row r="308" spans="1:3" x14ac:dyDescent="0.35">
      <c r="A308" s="3">
        <v>269</v>
      </c>
      <c r="B308" s="3">
        <v>159.4284762974211</v>
      </c>
      <c r="C308" s="3">
        <v>-18.428476297421099</v>
      </c>
    </row>
    <row r="309" spans="1:3" x14ac:dyDescent="0.35">
      <c r="A309" s="3">
        <v>270</v>
      </c>
      <c r="B309" s="3">
        <v>98.669191304805693</v>
      </c>
      <c r="C309" s="3">
        <v>112.33080869519431</v>
      </c>
    </row>
    <row r="310" spans="1:3" x14ac:dyDescent="0.35">
      <c r="A310" s="3">
        <v>271</v>
      </c>
      <c r="B310" s="3">
        <v>77.916393729616331</v>
      </c>
      <c r="C310" s="3">
        <v>-31.916393729616331</v>
      </c>
    </row>
    <row r="311" spans="1:3" x14ac:dyDescent="0.35">
      <c r="A311" s="3">
        <v>272</v>
      </c>
      <c r="B311" s="3">
        <v>32.528384890654962</v>
      </c>
      <c r="C311" s="3">
        <v>-7.5283848906549622</v>
      </c>
    </row>
    <row r="312" spans="1:3" x14ac:dyDescent="0.35">
      <c r="A312" s="3">
        <v>273</v>
      </c>
      <c r="B312" s="3">
        <v>63.025281119315949</v>
      </c>
      <c r="C312" s="3">
        <v>-28.025281119315949</v>
      </c>
    </row>
    <row r="313" spans="1:3" x14ac:dyDescent="0.35">
      <c r="A313" s="3">
        <v>274</v>
      </c>
      <c r="B313" s="3">
        <v>61.99999999999995</v>
      </c>
      <c r="C313" s="3">
        <v>4.9737991503207013E-14</v>
      </c>
    </row>
    <row r="314" spans="1:3" x14ac:dyDescent="0.35">
      <c r="A314" s="3">
        <v>275</v>
      </c>
      <c r="B314" s="3">
        <v>70.013243102777764</v>
      </c>
      <c r="C314" s="3">
        <v>-22.013243102777764</v>
      </c>
    </row>
    <row r="315" spans="1:3" x14ac:dyDescent="0.35">
      <c r="A315" s="3">
        <v>276</v>
      </c>
      <c r="B315" s="3">
        <v>77.845659768007735</v>
      </c>
      <c r="C315" s="3">
        <v>-13.845659768007735</v>
      </c>
    </row>
    <row r="316" spans="1:3" x14ac:dyDescent="0.35">
      <c r="A316" s="3">
        <v>277</v>
      </c>
      <c r="B316" s="3">
        <v>63.025281119315949</v>
      </c>
      <c r="C316" s="3">
        <v>-31.025281119315949</v>
      </c>
    </row>
    <row r="317" spans="1:3" x14ac:dyDescent="0.35">
      <c r="A317" s="3">
        <v>278</v>
      </c>
      <c r="B317" s="3">
        <v>85.255849092353614</v>
      </c>
      <c r="C317" s="3">
        <v>-9.2558490923536141</v>
      </c>
    </row>
    <row r="318" spans="1:3" x14ac:dyDescent="0.35">
      <c r="A318" s="3">
        <v>279</v>
      </c>
      <c r="B318" s="3">
        <v>77.916393729616331</v>
      </c>
      <c r="C318" s="3">
        <v>-24.916393729616331</v>
      </c>
    </row>
    <row r="319" spans="1:3" x14ac:dyDescent="0.35">
      <c r="A319" s="3">
        <v>280</v>
      </c>
      <c r="B319" s="3">
        <v>12.500528160798311</v>
      </c>
      <c r="C319" s="3">
        <v>19.499471839201689</v>
      </c>
    </row>
    <row r="320" spans="1:3" x14ac:dyDescent="0.35">
      <c r="A320" s="3">
        <v>281</v>
      </c>
      <c r="B320" s="3">
        <v>112.99402012830119</v>
      </c>
      <c r="C320" s="3">
        <v>-55.994020128301187</v>
      </c>
    </row>
    <row r="321" spans="1:3" x14ac:dyDescent="0.35">
      <c r="A321" s="3">
        <v>282</v>
      </c>
      <c r="B321" s="3">
        <v>70.435470443661856</v>
      </c>
      <c r="C321" s="3">
        <v>-12.435470443661856</v>
      </c>
    </row>
    <row r="322" spans="1:3" x14ac:dyDescent="0.35">
      <c r="A322" s="3">
        <v>283</v>
      </c>
      <c r="B322" s="3">
        <v>85.326583053962239</v>
      </c>
      <c r="C322" s="3">
        <v>-41.326583053962239</v>
      </c>
    </row>
    <row r="323" spans="1:3" x14ac:dyDescent="0.35">
      <c r="A323" s="3">
        <v>284</v>
      </c>
      <c r="B323" s="3">
        <v>79.192232079911307</v>
      </c>
      <c r="C323" s="3">
        <v>-8.1922320799113066</v>
      </c>
    </row>
    <row r="324" spans="1:3" x14ac:dyDescent="0.35">
      <c r="A324" s="3">
        <v>285</v>
      </c>
      <c r="B324" s="3">
        <v>161.00000000000009</v>
      </c>
      <c r="C324" s="3">
        <v>-8.5265128291212022E-14</v>
      </c>
    </row>
    <row r="325" spans="1:3" x14ac:dyDescent="0.35">
      <c r="A325" s="3">
        <v>286</v>
      </c>
      <c r="B325" s="3">
        <v>152.01828697307519</v>
      </c>
      <c r="C325" s="3">
        <v>88.981713026924808</v>
      </c>
    </row>
    <row r="326" spans="1:3" x14ac:dyDescent="0.35">
      <c r="A326" s="3">
        <v>287</v>
      </c>
      <c r="B326" s="3">
        <v>85.255849092353614</v>
      </c>
      <c r="C326" s="3">
        <v>101.74415090764639</v>
      </c>
    </row>
    <row r="327" spans="1:3" x14ac:dyDescent="0.35">
      <c r="A327" s="3">
        <v>288</v>
      </c>
      <c r="B327" s="3">
        <v>70.435470443661856</v>
      </c>
      <c r="C327" s="3">
        <v>-22.435470443661856</v>
      </c>
    </row>
    <row r="328" spans="1:3" x14ac:dyDescent="0.35">
      <c r="A328" s="3">
        <v>289</v>
      </c>
      <c r="B328" s="3">
        <v>92.736772378308117</v>
      </c>
      <c r="C328" s="3">
        <v>8.2632276216918825</v>
      </c>
    </row>
    <row r="329" spans="1:3" x14ac:dyDescent="0.35">
      <c r="A329" s="3">
        <v>290</v>
      </c>
      <c r="B329" s="3">
        <v>100.0762277410454</v>
      </c>
      <c r="C329" s="3">
        <v>-19.0762277410454</v>
      </c>
    </row>
    <row r="330" spans="1:3" x14ac:dyDescent="0.35">
      <c r="A330" s="3">
        <v>291</v>
      </c>
      <c r="B330" s="3">
        <v>114.96734035134578</v>
      </c>
      <c r="C330" s="3">
        <v>-1.9673403513457828</v>
      </c>
    </row>
    <row r="331" spans="1:3" x14ac:dyDescent="0.35">
      <c r="A331" s="3">
        <v>292</v>
      </c>
      <c r="B331" s="3">
        <v>77.845659768007735</v>
      </c>
      <c r="C331" s="3">
        <v>-4.8456597680077351</v>
      </c>
    </row>
    <row r="332" spans="1:3" x14ac:dyDescent="0.35">
      <c r="A332" s="3">
        <v>293</v>
      </c>
      <c r="B332" s="3">
        <v>114.89660638973719</v>
      </c>
      <c r="C332" s="3">
        <v>-33.896606389737187</v>
      </c>
    </row>
    <row r="333" spans="1:3" x14ac:dyDescent="0.35">
      <c r="A333" s="3">
        <v>294</v>
      </c>
      <c r="B333" s="3">
        <v>72.638181686842856</v>
      </c>
      <c r="C333" s="3">
        <v>-28.638181686842856</v>
      </c>
    </row>
    <row r="334" spans="1:3" x14ac:dyDescent="0.35">
      <c r="A334" s="3">
        <v>295</v>
      </c>
      <c r="B334" s="3">
        <v>85.326583053962239</v>
      </c>
      <c r="C334" s="3">
        <v>-10.326583053962239</v>
      </c>
    </row>
    <row r="335" spans="1:3" x14ac:dyDescent="0.35">
      <c r="A335" s="3">
        <v>296</v>
      </c>
      <c r="B335" s="3">
        <v>100.146961702654</v>
      </c>
      <c r="C335" s="3">
        <v>864.85303829734596</v>
      </c>
    </row>
    <row r="336" spans="1:3" x14ac:dyDescent="0.35">
      <c r="A336" s="3">
        <v>297</v>
      </c>
      <c r="B336" s="3">
        <v>70.435470443661856</v>
      </c>
      <c r="C336" s="3">
        <v>9.5645295563381438</v>
      </c>
    </row>
    <row r="337" spans="1:3" x14ac:dyDescent="0.35">
      <c r="A337" s="3">
        <v>298</v>
      </c>
      <c r="B337" s="3">
        <v>27.3916407710987</v>
      </c>
      <c r="C337" s="3">
        <v>6.6083592289012998</v>
      </c>
    </row>
    <row r="338" spans="1:3" x14ac:dyDescent="0.35">
      <c r="A338" s="3">
        <v>299</v>
      </c>
      <c r="B338" s="3">
        <v>70.435470443661856</v>
      </c>
      <c r="C338" s="3">
        <v>10.564529556338144</v>
      </c>
    </row>
    <row r="339" spans="1:3" ht="15" thickBot="1" x14ac:dyDescent="0.4">
      <c r="A339" s="4">
        <v>300</v>
      </c>
      <c r="B339" s="4">
        <v>92.736772378308117</v>
      </c>
      <c r="C339" s="4">
        <v>-44.736772378308117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36"/>
  <sheetViews>
    <sheetView topLeftCell="A10" workbookViewId="0">
      <selection activeCell="E143" sqref="E143"/>
    </sheetView>
  </sheetViews>
  <sheetFormatPr defaultRowHeight="14.5" x14ac:dyDescent="0.35"/>
  <cols>
    <col min="2" max="2" width="15.1796875" bestFit="1" customWidth="1"/>
    <col min="9" max="9" width="22.36328125" bestFit="1" customWidth="1"/>
    <col min="12" max="12" width="11.08984375" bestFit="1" customWidth="1"/>
    <col min="13" max="13" width="11.81640625" bestFit="1" customWidth="1"/>
  </cols>
  <sheetData>
    <row r="1" spans="1:13" x14ac:dyDescent="0.35">
      <c r="A1" t="s">
        <v>1050</v>
      </c>
      <c r="B1" s="2" t="s">
        <v>1062</v>
      </c>
      <c r="C1" s="2" t="s">
        <v>533</v>
      </c>
      <c r="D1" s="2" t="s">
        <v>305</v>
      </c>
      <c r="E1" s="2" t="s">
        <v>149</v>
      </c>
      <c r="F1" s="2" t="s">
        <v>1063</v>
      </c>
      <c r="G1" s="2" t="s">
        <v>1056</v>
      </c>
      <c r="H1" s="2" t="s">
        <v>1065</v>
      </c>
      <c r="I1" s="2" t="s">
        <v>1061</v>
      </c>
      <c r="J1" s="2" t="s">
        <v>1064</v>
      </c>
      <c r="K1" t="s">
        <v>1178</v>
      </c>
      <c r="L1" s="8">
        <f>SUM(L2:L119)/118</f>
        <v>35.019656956511191</v>
      </c>
      <c r="M1" s="8"/>
    </row>
    <row r="2" spans="1:13" x14ac:dyDescent="0.35">
      <c r="A2">
        <v>1</v>
      </c>
      <c r="B2">
        <v>5</v>
      </c>
      <c r="C2">
        <v>0</v>
      </c>
      <c r="D2">
        <v>1</v>
      </c>
      <c r="E2">
        <v>0</v>
      </c>
      <c r="F2">
        <v>0</v>
      </c>
      <c r="G2">
        <v>4.5199999999999996</v>
      </c>
      <c r="H2">
        <v>21</v>
      </c>
      <c r="I2" t="s">
        <v>1149</v>
      </c>
      <c r="J2">
        <v>22</v>
      </c>
      <c r="K2">
        <f t="shared" ref="K2:K33" si="0">$B$121*(B2^$B$128)+$B$122*(C2^$B$129)+$B$123*(D2^$B$130)+$B$124*(E2^$B$131)+$B$125*(F2^$B$132)+$B$126*(G2^$B$133)+$B$127*(H2^$B$134)</f>
        <v>22.784550898622118</v>
      </c>
      <c r="L2">
        <f t="shared" ref="L2:L33" si="1">ABS(J2-K2)</f>
        <v>0.78455089862211835</v>
      </c>
    </row>
    <row r="3" spans="1:13" x14ac:dyDescent="0.35">
      <c r="A3">
        <v>2</v>
      </c>
      <c r="B3">
        <v>10</v>
      </c>
      <c r="C3">
        <v>0</v>
      </c>
      <c r="D3">
        <v>1</v>
      </c>
      <c r="E3">
        <v>0</v>
      </c>
      <c r="F3">
        <v>0</v>
      </c>
      <c r="G3">
        <v>5</v>
      </c>
      <c r="H3">
        <v>6</v>
      </c>
      <c r="I3" t="s">
        <v>1143</v>
      </c>
      <c r="J3">
        <v>78</v>
      </c>
      <c r="K3">
        <f t="shared" si="0"/>
        <v>34.97237222314034</v>
      </c>
      <c r="L3">
        <f t="shared" si="1"/>
        <v>43.02762777685966</v>
      </c>
    </row>
    <row r="4" spans="1:13" x14ac:dyDescent="0.35">
      <c r="A4">
        <v>3</v>
      </c>
      <c r="B4">
        <v>10</v>
      </c>
      <c r="C4">
        <v>0</v>
      </c>
      <c r="D4">
        <v>1</v>
      </c>
      <c r="E4">
        <v>0</v>
      </c>
      <c r="F4">
        <v>0</v>
      </c>
      <c r="G4">
        <v>5</v>
      </c>
      <c r="H4">
        <v>6</v>
      </c>
      <c r="I4" t="s">
        <v>1143</v>
      </c>
      <c r="J4">
        <v>78</v>
      </c>
      <c r="K4">
        <f t="shared" si="0"/>
        <v>34.97237222314034</v>
      </c>
      <c r="L4">
        <f t="shared" si="1"/>
        <v>43.02762777685966</v>
      </c>
    </row>
    <row r="5" spans="1:13" x14ac:dyDescent="0.35">
      <c r="A5">
        <v>4</v>
      </c>
      <c r="B5">
        <v>5</v>
      </c>
      <c r="C5">
        <v>0</v>
      </c>
      <c r="D5">
        <v>0</v>
      </c>
      <c r="E5">
        <v>1</v>
      </c>
      <c r="F5">
        <v>0</v>
      </c>
      <c r="G5">
        <v>5</v>
      </c>
      <c r="H5">
        <v>8</v>
      </c>
      <c r="I5" t="s">
        <v>1139</v>
      </c>
      <c r="J5">
        <v>31</v>
      </c>
      <c r="K5">
        <f t="shared" si="0"/>
        <v>37.788245761279384</v>
      </c>
      <c r="L5">
        <f t="shared" si="1"/>
        <v>6.7882457612793843</v>
      </c>
    </row>
    <row r="6" spans="1:13" x14ac:dyDescent="0.35">
      <c r="A6">
        <v>5</v>
      </c>
      <c r="B6">
        <v>6</v>
      </c>
      <c r="C6">
        <v>0</v>
      </c>
      <c r="D6">
        <v>1</v>
      </c>
      <c r="E6">
        <v>1</v>
      </c>
      <c r="F6">
        <v>0</v>
      </c>
      <c r="G6">
        <v>4.33</v>
      </c>
      <c r="H6">
        <v>3</v>
      </c>
      <c r="I6" t="s">
        <v>1129</v>
      </c>
      <c r="J6">
        <v>26</v>
      </c>
      <c r="K6">
        <f t="shared" si="0"/>
        <v>40.894618746154627</v>
      </c>
      <c r="L6">
        <f t="shared" si="1"/>
        <v>14.894618746154627</v>
      </c>
    </row>
    <row r="7" spans="1:13" x14ac:dyDescent="0.35">
      <c r="A7">
        <v>6</v>
      </c>
      <c r="B7">
        <v>6</v>
      </c>
      <c r="C7">
        <v>0</v>
      </c>
      <c r="D7">
        <v>1</v>
      </c>
      <c r="E7">
        <v>1</v>
      </c>
      <c r="F7">
        <v>0</v>
      </c>
      <c r="G7">
        <v>4</v>
      </c>
      <c r="H7">
        <v>3</v>
      </c>
      <c r="I7" t="s">
        <v>1154</v>
      </c>
      <c r="J7">
        <v>18</v>
      </c>
      <c r="K7">
        <f t="shared" si="0"/>
        <v>40.894618746154627</v>
      </c>
      <c r="L7">
        <f t="shared" si="1"/>
        <v>22.894618746154627</v>
      </c>
    </row>
    <row r="8" spans="1:13" x14ac:dyDescent="0.35">
      <c r="A8">
        <v>7</v>
      </c>
      <c r="B8">
        <v>8</v>
      </c>
      <c r="C8">
        <v>0</v>
      </c>
      <c r="D8">
        <v>0</v>
      </c>
      <c r="E8">
        <v>1</v>
      </c>
      <c r="F8">
        <v>0</v>
      </c>
      <c r="G8">
        <v>5</v>
      </c>
      <c r="H8">
        <v>3</v>
      </c>
      <c r="I8" t="s">
        <v>1128</v>
      </c>
      <c r="J8">
        <v>12</v>
      </c>
      <c r="K8">
        <f t="shared" si="0"/>
        <v>42.373098056292328</v>
      </c>
      <c r="L8">
        <f t="shared" si="1"/>
        <v>30.373098056292328</v>
      </c>
    </row>
    <row r="9" spans="1:13" x14ac:dyDescent="0.35">
      <c r="A9">
        <v>8</v>
      </c>
      <c r="B9">
        <v>5</v>
      </c>
      <c r="C9">
        <v>1</v>
      </c>
      <c r="D9">
        <v>1</v>
      </c>
      <c r="E9">
        <v>0</v>
      </c>
      <c r="F9">
        <v>0</v>
      </c>
      <c r="G9">
        <v>5</v>
      </c>
      <c r="H9">
        <v>4</v>
      </c>
      <c r="I9" t="s">
        <v>1130</v>
      </c>
      <c r="J9">
        <v>88</v>
      </c>
      <c r="K9">
        <f t="shared" si="0"/>
        <v>44.773187919148832</v>
      </c>
      <c r="L9">
        <f t="shared" si="1"/>
        <v>43.226812080851168</v>
      </c>
    </row>
    <row r="10" spans="1:13" x14ac:dyDescent="0.35">
      <c r="A10">
        <v>9</v>
      </c>
      <c r="B10">
        <v>8</v>
      </c>
      <c r="C10">
        <v>0</v>
      </c>
      <c r="D10">
        <v>0</v>
      </c>
      <c r="E10">
        <v>1</v>
      </c>
      <c r="F10">
        <v>0</v>
      </c>
      <c r="G10">
        <v>4.1399999999999997</v>
      </c>
      <c r="H10">
        <v>7</v>
      </c>
      <c r="I10" t="s">
        <v>1146</v>
      </c>
      <c r="J10">
        <v>69</v>
      </c>
      <c r="K10">
        <f t="shared" si="0"/>
        <v>45.021562453248052</v>
      </c>
      <c r="L10">
        <f t="shared" si="1"/>
        <v>23.978437546751948</v>
      </c>
    </row>
    <row r="11" spans="1:13" x14ac:dyDescent="0.35">
      <c r="A11">
        <v>10</v>
      </c>
      <c r="B11">
        <v>8</v>
      </c>
      <c r="C11">
        <v>0</v>
      </c>
      <c r="D11">
        <v>1</v>
      </c>
      <c r="E11">
        <v>1</v>
      </c>
      <c r="F11">
        <v>0</v>
      </c>
      <c r="G11">
        <v>5</v>
      </c>
      <c r="H11">
        <v>3</v>
      </c>
      <c r="I11" t="s">
        <v>1129</v>
      </c>
      <c r="J11">
        <v>95</v>
      </c>
      <c r="K11">
        <f t="shared" si="0"/>
        <v>46.795668238553233</v>
      </c>
      <c r="L11">
        <f t="shared" si="1"/>
        <v>48.204331761446767</v>
      </c>
    </row>
    <row r="12" spans="1:13" x14ac:dyDescent="0.35">
      <c r="A12">
        <v>11</v>
      </c>
      <c r="B12">
        <v>10</v>
      </c>
      <c r="C12">
        <v>0</v>
      </c>
      <c r="D12">
        <v>0</v>
      </c>
      <c r="E12">
        <v>1</v>
      </c>
      <c r="F12">
        <v>0</v>
      </c>
      <c r="G12">
        <v>4.67</v>
      </c>
      <c r="H12">
        <v>3</v>
      </c>
      <c r="I12" t="s">
        <v>1150</v>
      </c>
      <c r="J12">
        <v>247</v>
      </c>
      <c r="K12">
        <f t="shared" si="0"/>
        <v>52.07542147792752</v>
      </c>
      <c r="L12">
        <f t="shared" si="1"/>
        <v>194.92457852207247</v>
      </c>
    </row>
    <row r="13" spans="1:13" x14ac:dyDescent="0.35">
      <c r="A13">
        <v>12</v>
      </c>
      <c r="B13">
        <v>8</v>
      </c>
      <c r="C13">
        <v>0</v>
      </c>
      <c r="D13">
        <v>0</v>
      </c>
      <c r="E13">
        <v>1</v>
      </c>
      <c r="F13">
        <v>0</v>
      </c>
      <c r="G13">
        <v>4.76</v>
      </c>
      <c r="H13">
        <v>41</v>
      </c>
      <c r="I13" t="s">
        <v>1141</v>
      </c>
      <c r="J13">
        <v>92</v>
      </c>
      <c r="K13">
        <f t="shared" si="0"/>
        <v>53.503261724717106</v>
      </c>
      <c r="L13">
        <f t="shared" si="1"/>
        <v>38.496738275282894</v>
      </c>
    </row>
    <row r="14" spans="1:13" x14ac:dyDescent="0.35">
      <c r="A14">
        <v>13</v>
      </c>
      <c r="B14">
        <v>6</v>
      </c>
      <c r="C14">
        <v>0</v>
      </c>
      <c r="D14">
        <v>1</v>
      </c>
      <c r="E14">
        <v>1</v>
      </c>
      <c r="F14">
        <v>1</v>
      </c>
      <c r="G14">
        <v>4.67</v>
      </c>
      <c r="H14">
        <v>3</v>
      </c>
      <c r="I14" t="s">
        <v>1143</v>
      </c>
      <c r="J14">
        <v>292</v>
      </c>
      <c r="K14">
        <f t="shared" si="0"/>
        <v>58.313160557510258</v>
      </c>
      <c r="L14">
        <f t="shared" si="1"/>
        <v>233.68683944248974</v>
      </c>
    </row>
    <row r="15" spans="1:13" x14ac:dyDescent="0.35">
      <c r="A15">
        <v>14</v>
      </c>
      <c r="B15">
        <v>8</v>
      </c>
      <c r="C15">
        <v>0</v>
      </c>
      <c r="D15">
        <v>1</v>
      </c>
      <c r="E15">
        <v>1</v>
      </c>
      <c r="F15">
        <v>0</v>
      </c>
      <c r="G15">
        <v>4.9000000000000004</v>
      </c>
      <c r="H15">
        <v>52</v>
      </c>
      <c r="I15" t="s">
        <v>1132</v>
      </c>
      <c r="J15">
        <v>49</v>
      </c>
      <c r="K15">
        <f t="shared" si="0"/>
        <v>59.477214510706702</v>
      </c>
      <c r="L15">
        <f t="shared" si="1"/>
        <v>10.477214510706702</v>
      </c>
    </row>
    <row r="16" spans="1:13" x14ac:dyDescent="0.35">
      <c r="A16">
        <v>15</v>
      </c>
      <c r="B16">
        <v>7</v>
      </c>
      <c r="C16">
        <v>0</v>
      </c>
      <c r="D16">
        <v>1</v>
      </c>
      <c r="E16">
        <v>1</v>
      </c>
      <c r="F16">
        <v>1</v>
      </c>
      <c r="G16">
        <v>5</v>
      </c>
      <c r="H16">
        <v>3</v>
      </c>
      <c r="I16" t="s">
        <v>1135</v>
      </c>
      <c r="J16">
        <v>57</v>
      </c>
      <c r="K16">
        <f t="shared" si="0"/>
        <v>60.847293849363844</v>
      </c>
      <c r="L16">
        <f t="shared" si="1"/>
        <v>3.8472938493638438</v>
      </c>
    </row>
    <row r="17" spans="1:12" x14ac:dyDescent="0.35">
      <c r="A17">
        <v>16</v>
      </c>
      <c r="B17">
        <v>7</v>
      </c>
      <c r="C17">
        <v>0</v>
      </c>
      <c r="D17">
        <v>1</v>
      </c>
      <c r="E17">
        <v>1</v>
      </c>
      <c r="F17">
        <v>1</v>
      </c>
      <c r="G17">
        <v>5</v>
      </c>
      <c r="H17">
        <v>3</v>
      </c>
      <c r="I17" t="s">
        <v>1135</v>
      </c>
      <c r="J17">
        <v>57</v>
      </c>
      <c r="K17">
        <f t="shared" si="0"/>
        <v>60.847293849363844</v>
      </c>
      <c r="L17">
        <f t="shared" si="1"/>
        <v>3.8472938493638438</v>
      </c>
    </row>
    <row r="18" spans="1:12" x14ac:dyDescent="0.35">
      <c r="A18">
        <v>17</v>
      </c>
      <c r="B18">
        <v>6</v>
      </c>
      <c r="C18">
        <v>1</v>
      </c>
      <c r="D18">
        <v>1</v>
      </c>
      <c r="E18">
        <v>0</v>
      </c>
      <c r="F18">
        <v>0</v>
      </c>
      <c r="G18">
        <v>4.71</v>
      </c>
      <c r="H18">
        <v>112</v>
      </c>
      <c r="I18" t="s">
        <v>1140</v>
      </c>
      <c r="J18">
        <v>40</v>
      </c>
      <c r="K18">
        <f t="shared" si="0"/>
        <v>64.348887418309204</v>
      </c>
      <c r="L18">
        <f t="shared" si="1"/>
        <v>24.348887418309204</v>
      </c>
    </row>
    <row r="19" spans="1:12" x14ac:dyDescent="0.35">
      <c r="A19">
        <v>18</v>
      </c>
      <c r="B19">
        <v>6</v>
      </c>
      <c r="C19">
        <v>1</v>
      </c>
      <c r="D19">
        <v>1</v>
      </c>
      <c r="E19">
        <v>0</v>
      </c>
      <c r="F19">
        <v>0</v>
      </c>
      <c r="G19">
        <v>4.71</v>
      </c>
      <c r="H19">
        <v>112</v>
      </c>
      <c r="I19" t="s">
        <v>1140</v>
      </c>
      <c r="J19">
        <v>40</v>
      </c>
      <c r="K19">
        <f t="shared" si="0"/>
        <v>64.348887418309204</v>
      </c>
      <c r="L19">
        <f t="shared" si="1"/>
        <v>24.348887418309204</v>
      </c>
    </row>
    <row r="20" spans="1:12" x14ac:dyDescent="0.35">
      <c r="A20">
        <v>19</v>
      </c>
      <c r="B20">
        <v>6</v>
      </c>
      <c r="C20">
        <v>1</v>
      </c>
      <c r="D20">
        <v>0</v>
      </c>
      <c r="E20">
        <v>1</v>
      </c>
      <c r="F20">
        <v>0</v>
      </c>
      <c r="G20">
        <v>5</v>
      </c>
      <c r="H20">
        <v>3</v>
      </c>
      <c r="I20" t="s">
        <v>1124</v>
      </c>
      <c r="J20">
        <v>71</v>
      </c>
      <c r="K20">
        <f t="shared" si="0"/>
        <v>64.987058032415305</v>
      </c>
      <c r="L20">
        <f t="shared" si="1"/>
        <v>6.0129419675846947</v>
      </c>
    </row>
    <row r="21" spans="1:12" x14ac:dyDescent="0.35">
      <c r="A21">
        <v>20</v>
      </c>
      <c r="B21">
        <v>6</v>
      </c>
      <c r="C21">
        <v>1</v>
      </c>
      <c r="D21">
        <v>0</v>
      </c>
      <c r="E21">
        <v>1</v>
      </c>
      <c r="F21">
        <v>0</v>
      </c>
      <c r="G21">
        <v>4.67</v>
      </c>
      <c r="H21">
        <v>3</v>
      </c>
      <c r="I21" t="s">
        <v>1159</v>
      </c>
      <c r="J21">
        <v>76</v>
      </c>
      <c r="K21">
        <f t="shared" si="0"/>
        <v>64.987058032415305</v>
      </c>
      <c r="L21">
        <f t="shared" si="1"/>
        <v>11.012941967584695</v>
      </c>
    </row>
    <row r="22" spans="1:12" x14ac:dyDescent="0.35">
      <c r="A22">
        <v>21</v>
      </c>
      <c r="B22">
        <v>6</v>
      </c>
      <c r="C22">
        <v>1</v>
      </c>
      <c r="D22">
        <v>0</v>
      </c>
      <c r="E22">
        <v>1</v>
      </c>
      <c r="F22">
        <v>0</v>
      </c>
      <c r="G22">
        <v>4.67</v>
      </c>
      <c r="H22">
        <v>3</v>
      </c>
      <c r="I22" t="s">
        <v>1162</v>
      </c>
      <c r="J22">
        <v>45</v>
      </c>
      <c r="K22">
        <f t="shared" si="0"/>
        <v>64.987058032415305</v>
      </c>
      <c r="L22">
        <f t="shared" si="1"/>
        <v>19.987058032415305</v>
      </c>
    </row>
    <row r="23" spans="1:12" x14ac:dyDescent="0.35">
      <c r="A23">
        <v>22</v>
      </c>
      <c r="B23">
        <v>6</v>
      </c>
      <c r="C23">
        <v>1</v>
      </c>
      <c r="D23">
        <v>0</v>
      </c>
      <c r="E23">
        <v>1</v>
      </c>
      <c r="F23">
        <v>0</v>
      </c>
      <c r="G23">
        <v>5</v>
      </c>
      <c r="H23">
        <v>5</v>
      </c>
      <c r="I23" t="s">
        <v>1125</v>
      </c>
      <c r="J23">
        <v>53</v>
      </c>
      <c r="K23">
        <f t="shared" si="0"/>
        <v>66.497164301399721</v>
      </c>
      <c r="L23">
        <f t="shared" si="1"/>
        <v>13.497164301399721</v>
      </c>
    </row>
    <row r="24" spans="1:12" x14ac:dyDescent="0.35">
      <c r="A24">
        <v>23</v>
      </c>
      <c r="B24">
        <v>5</v>
      </c>
      <c r="C24">
        <v>1</v>
      </c>
      <c r="D24">
        <v>0</v>
      </c>
      <c r="E24">
        <v>1</v>
      </c>
      <c r="F24">
        <v>0</v>
      </c>
      <c r="G24">
        <v>4.55</v>
      </c>
      <c r="H24">
        <v>11</v>
      </c>
      <c r="I24" t="s">
        <v>1127</v>
      </c>
      <c r="J24">
        <v>53</v>
      </c>
      <c r="K24">
        <f t="shared" si="0"/>
        <v>67.551822498443272</v>
      </c>
      <c r="L24">
        <f t="shared" si="1"/>
        <v>14.551822498443272</v>
      </c>
    </row>
    <row r="25" spans="1:12" x14ac:dyDescent="0.35">
      <c r="A25">
        <v>24</v>
      </c>
      <c r="B25">
        <v>5</v>
      </c>
      <c r="C25">
        <v>1</v>
      </c>
      <c r="D25">
        <v>0</v>
      </c>
      <c r="E25">
        <v>1</v>
      </c>
      <c r="F25">
        <v>0</v>
      </c>
      <c r="G25">
        <v>4.55</v>
      </c>
      <c r="H25">
        <v>11</v>
      </c>
      <c r="I25" t="s">
        <v>1127</v>
      </c>
      <c r="J25">
        <v>53</v>
      </c>
      <c r="K25">
        <f t="shared" si="0"/>
        <v>67.551822498443272</v>
      </c>
      <c r="L25">
        <f t="shared" si="1"/>
        <v>14.551822498443272</v>
      </c>
    </row>
    <row r="26" spans="1:12" x14ac:dyDescent="0.35">
      <c r="A26">
        <v>25</v>
      </c>
      <c r="B26">
        <v>6</v>
      </c>
      <c r="C26">
        <v>1</v>
      </c>
      <c r="D26">
        <v>0</v>
      </c>
      <c r="E26">
        <v>1</v>
      </c>
      <c r="F26">
        <v>0</v>
      </c>
      <c r="G26">
        <v>4.38</v>
      </c>
      <c r="H26">
        <v>8</v>
      </c>
      <c r="I26" t="s">
        <v>1138</v>
      </c>
      <c r="J26">
        <v>28</v>
      </c>
      <c r="K26">
        <f t="shared" si="0"/>
        <v>68.122367990310863</v>
      </c>
      <c r="L26">
        <f t="shared" si="1"/>
        <v>40.122367990310863</v>
      </c>
    </row>
    <row r="27" spans="1:12" x14ac:dyDescent="0.35">
      <c r="A27">
        <v>26</v>
      </c>
      <c r="B27">
        <v>6</v>
      </c>
      <c r="C27">
        <v>1</v>
      </c>
      <c r="D27">
        <v>0</v>
      </c>
      <c r="E27">
        <v>1</v>
      </c>
      <c r="F27">
        <v>0</v>
      </c>
      <c r="G27">
        <v>5</v>
      </c>
      <c r="H27">
        <v>9</v>
      </c>
      <c r="I27" t="s">
        <v>1142</v>
      </c>
      <c r="J27">
        <v>28</v>
      </c>
      <c r="K27">
        <f t="shared" si="0"/>
        <v>68.569405567217757</v>
      </c>
      <c r="L27">
        <f t="shared" si="1"/>
        <v>40.569405567217757</v>
      </c>
    </row>
    <row r="28" spans="1:12" x14ac:dyDescent="0.35">
      <c r="A28">
        <v>27</v>
      </c>
      <c r="B28">
        <v>6</v>
      </c>
      <c r="C28">
        <v>1</v>
      </c>
      <c r="D28">
        <v>0</v>
      </c>
      <c r="E28">
        <v>1</v>
      </c>
      <c r="F28">
        <v>0</v>
      </c>
      <c r="G28">
        <v>5</v>
      </c>
      <c r="H28">
        <v>9</v>
      </c>
      <c r="I28" t="s">
        <v>1142</v>
      </c>
      <c r="J28">
        <v>28</v>
      </c>
      <c r="K28">
        <f t="shared" si="0"/>
        <v>68.569405567217757</v>
      </c>
      <c r="L28">
        <f t="shared" si="1"/>
        <v>40.569405567217757</v>
      </c>
    </row>
    <row r="29" spans="1:12" x14ac:dyDescent="0.35">
      <c r="A29">
        <v>28</v>
      </c>
      <c r="B29">
        <v>5</v>
      </c>
      <c r="C29">
        <v>1</v>
      </c>
      <c r="D29">
        <v>1</v>
      </c>
      <c r="E29">
        <v>1</v>
      </c>
      <c r="F29">
        <v>0</v>
      </c>
      <c r="G29">
        <v>5</v>
      </c>
      <c r="H29">
        <v>5</v>
      </c>
      <c r="I29" t="s">
        <v>1127</v>
      </c>
      <c r="J29">
        <v>74</v>
      </c>
      <c r="K29">
        <f t="shared" si="0"/>
        <v>69.100621723150724</v>
      </c>
      <c r="L29">
        <f t="shared" si="1"/>
        <v>4.8993782768492764</v>
      </c>
    </row>
    <row r="30" spans="1:12" x14ac:dyDescent="0.35">
      <c r="A30">
        <v>29</v>
      </c>
      <c r="B30">
        <v>5</v>
      </c>
      <c r="C30">
        <v>1</v>
      </c>
      <c r="D30">
        <v>1</v>
      </c>
      <c r="E30">
        <v>1</v>
      </c>
      <c r="F30">
        <v>0</v>
      </c>
      <c r="G30">
        <v>5</v>
      </c>
      <c r="H30">
        <v>6</v>
      </c>
      <c r="I30" t="s">
        <v>1125</v>
      </c>
      <c r="J30">
        <v>85</v>
      </c>
      <c r="K30">
        <f t="shared" si="0"/>
        <v>69.702224057381528</v>
      </c>
      <c r="L30">
        <f t="shared" si="1"/>
        <v>15.297775942618472</v>
      </c>
    </row>
    <row r="31" spans="1:12" x14ac:dyDescent="0.35">
      <c r="A31">
        <v>30</v>
      </c>
      <c r="B31">
        <v>6</v>
      </c>
      <c r="C31">
        <v>1</v>
      </c>
      <c r="D31">
        <v>1</v>
      </c>
      <c r="E31">
        <v>0</v>
      </c>
      <c r="F31">
        <v>1</v>
      </c>
      <c r="G31">
        <v>4.9000000000000004</v>
      </c>
      <c r="H31">
        <v>21</v>
      </c>
      <c r="I31" t="s">
        <v>1137</v>
      </c>
      <c r="J31">
        <v>488</v>
      </c>
      <c r="K31">
        <f t="shared" si="0"/>
        <v>70.537214939009246</v>
      </c>
      <c r="L31">
        <f t="shared" si="1"/>
        <v>417.46278506099077</v>
      </c>
    </row>
    <row r="32" spans="1:12" x14ac:dyDescent="0.35">
      <c r="A32">
        <v>31</v>
      </c>
      <c r="B32">
        <v>6</v>
      </c>
      <c r="C32">
        <v>1</v>
      </c>
      <c r="D32">
        <v>1</v>
      </c>
      <c r="E32">
        <v>1</v>
      </c>
      <c r="F32">
        <v>0</v>
      </c>
      <c r="G32">
        <v>5</v>
      </c>
      <c r="H32">
        <v>5</v>
      </c>
      <c r="I32" t="s">
        <v>1129</v>
      </c>
      <c r="J32">
        <v>40</v>
      </c>
      <c r="K32">
        <f t="shared" si="0"/>
        <v>70.919734483660633</v>
      </c>
      <c r="L32">
        <f t="shared" si="1"/>
        <v>30.919734483660633</v>
      </c>
    </row>
    <row r="33" spans="1:12" x14ac:dyDescent="0.35">
      <c r="A33">
        <v>32</v>
      </c>
      <c r="B33">
        <v>6</v>
      </c>
      <c r="C33">
        <v>1</v>
      </c>
      <c r="D33">
        <v>1</v>
      </c>
      <c r="E33">
        <v>1</v>
      </c>
      <c r="F33">
        <v>0</v>
      </c>
      <c r="G33">
        <v>4.8</v>
      </c>
      <c r="H33">
        <v>6</v>
      </c>
      <c r="I33" t="s">
        <v>1158</v>
      </c>
      <c r="J33">
        <v>71</v>
      </c>
      <c r="K33">
        <f t="shared" si="0"/>
        <v>71.521336817891438</v>
      </c>
      <c r="L33">
        <f t="shared" si="1"/>
        <v>0.52133681789143793</v>
      </c>
    </row>
    <row r="34" spans="1:12" x14ac:dyDescent="0.35">
      <c r="A34">
        <v>33</v>
      </c>
      <c r="B34">
        <v>6</v>
      </c>
      <c r="C34">
        <v>1</v>
      </c>
      <c r="D34">
        <v>1</v>
      </c>
      <c r="E34">
        <v>1</v>
      </c>
      <c r="F34">
        <v>0</v>
      </c>
      <c r="G34">
        <v>4.8</v>
      </c>
      <c r="H34">
        <v>6</v>
      </c>
      <c r="I34" t="s">
        <v>1158</v>
      </c>
      <c r="J34">
        <v>71</v>
      </c>
      <c r="K34">
        <f t="shared" ref="K34:K65" si="2">$B$121*(B34^$B$128)+$B$122*(C34^$B$129)+$B$123*(D34^$B$130)+$B$124*(E34^$B$131)+$B$125*(F34^$B$132)+$B$126*(G34^$B$133)+$B$127*(H34^$B$134)</f>
        <v>71.521336817891438</v>
      </c>
      <c r="L34">
        <f t="shared" ref="L34:L65" si="3">ABS(J34-K34)</f>
        <v>0.52133681789143793</v>
      </c>
    </row>
    <row r="35" spans="1:12" x14ac:dyDescent="0.35">
      <c r="A35">
        <v>34</v>
      </c>
      <c r="B35">
        <v>5</v>
      </c>
      <c r="C35">
        <v>1</v>
      </c>
      <c r="D35">
        <v>1</v>
      </c>
      <c r="E35">
        <v>1</v>
      </c>
      <c r="F35">
        <v>0</v>
      </c>
      <c r="G35">
        <v>5</v>
      </c>
      <c r="H35">
        <v>10</v>
      </c>
      <c r="I35" t="s">
        <v>1124</v>
      </c>
      <c r="J35">
        <v>42</v>
      </c>
      <c r="K35">
        <f t="shared" si="2"/>
        <v>71.58727999668281</v>
      </c>
      <c r="L35">
        <f t="shared" si="3"/>
        <v>29.58727999668281</v>
      </c>
    </row>
    <row r="36" spans="1:12" x14ac:dyDescent="0.35">
      <c r="A36">
        <v>35</v>
      </c>
      <c r="B36">
        <v>5</v>
      </c>
      <c r="C36">
        <v>1</v>
      </c>
      <c r="D36">
        <v>1</v>
      </c>
      <c r="E36">
        <v>1</v>
      </c>
      <c r="F36">
        <v>0</v>
      </c>
      <c r="G36">
        <v>5</v>
      </c>
      <c r="H36">
        <v>10</v>
      </c>
      <c r="I36" t="s">
        <v>1124</v>
      </c>
      <c r="J36">
        <v>42</v>
      </c>
      <c r="K36">
        <f t="shared" si="2"/>
        <v>71.58727999668281</v>
      </c>
      <c r="L36">
        <f t="shared" si="3"/>
        <v>29.58727999668281</v>
      </c>
    </row>
    <row r="37" spans="1:12" x14ac:dyDescent="0.35">
      <c r="A37">
        <v>36</v>
      </c>
      <c r="B37">
        <v>8</v>
      </c>
      <c r="C37">
        <v>1</v>
      </c>
      <c r="D37">
        <v>0</v>
      </c>
      <c r="E37">
        <v>1</v>
      </c>
      <c r="F37">
        <v>0</v>
      </c>
      <c r="G37">
        <v>4.5</v>
      </c>
      <c r="H37">
        <v>4</v>
      </c>
      <c r="I37" t="s">
        <v>1161</v>
      </c>
      <c r="J37">
        <v>77</v>
      </c>
      <c r="K37">
        <f t="shared" si="2"/>
        <v>71.708108030059748</v>
      </c>
      <c r="L37">
        <f t="shared" si="3"/>
        <v>5.2918919699402522</v>
      </c>
    </row>
    <row r="38" spans="1:12" x14ac:dyDescent="0.35">
      <c r="A38">
        <v>37</v>
      </c>
      <c r="B38">
        <v>8</v>
      </c>
      <c r="C38">
        <v>1</v>
      </c>
      <c r="D38">
        <v>0</v>
      </c>
      <c r="E38">
        <v>1</v>
      </c>
      <c r="F38">
        <v>0</v>
      </c>
      <c r="G38">
        <v>4.5</v>
      </c>
      <c r="H38">
        <v>4</v>
      </c>
      <c r="I38" t="s">
        <v>1161</v>
      </c>
      <c r="J38">
        <v>67</v>
      </c>
      <c r="K38">
        <f t="shared" si="2"/>
        <v>71.708108030059748</v>
      </c>
      <c r="L38">
        <f t="shared" si="3"/>
        <v>4.7081080300597478</v>
      </c>
    </row>
    <row r="39" spans="1:12" x14ac:dyDescent="0.35">
      <c r="A39">
        <v>38</v>
      </c>
      <c r="B39">
        <v>8</v>
      </c>
      <c r="C39">
        <v>1</v>
      </c>
      <c r="D39">
        <v>0</v>
      </c>
      <c r="E39">
        <v>1</v>
      </c>
      <c r="F39">
        <v>0</v>
      </c>
      <c r="G39">
        <v>4.5</v>
      </c>
      <c r="H39">
        <v>4</v>
      </c>
      <c r="I39" t="s">
        <v>1161</v>
      </c>
      <c r="J39">
        <v>77</v>
      </c>
      <c r="K39">
        <f t="shared" si="2"/>
        <v>71.708108030059748</v>
      </c>
      <c r="L39">
        <f t="shared" si="3"/>
        <v>5.2918919699402522</v>
      </c>
    </row>
    <row r="40" spans="1:12" x14ac:dyDescent="0.35">
      <c r="A40">
        <v>39</v>
      </c>
      <c r="B40">
        <v>8</v>
      </c>
      <c r="C40">
        <v>1</v>
      </c>
      <c r="D40">
        <v>0</v>
      </c>
      <c r="E40">
        <v>1</v>
      </c>
      <c r="F40">
        <v>0</v>
      </c>
      <c r="G40">
        <v>4.5</v>
      </c>
      <c r="H40">
        <v>4</v>
      </c>
      <c r="I40" t="s">
        <v>1161</v>
      </c>
      <c r="J40">
        <v>67</v>
      </c>
      <c r="K40">
        <f t="shared" si="2"/>
        <v>71.708108030059748</v>
      </c>
      <c r="L40">
        <f t="shared" si="3"/>
        <v>4.7081080300597478</v>
      </c>
    </row>
    <row r="41" spans="1:12" x14ac:dyDescent="0.35">
      <c r="A41">
        <v>40</v>
      </c>
      <c r="B41">
        <v>7</v>
      </c>
      <c r="C41">
        <v>1</v>
      </c>
      <c r="D41">
        <v>1</v>
      </c>
      <c r="E41">
        <v>1</v>
      </c>
      <c r="F41">
        <v>0</v>
      </c>
      <c r="G41">
        <v>5</v>
      </c>
      <c r="H41">
        <v>3</v>
      </c>
      <c r="I41" t="s">
        <v>1151</v>
      </c>
      <c r="J41">
        <v>42</v>
      </c>
      <c r="K41">
        <f t="shared" si="2"/>
        <v>71.943761506529796</v>
      </c>
      <c r="L41">
        <f t="shared" si="3"/>
        <v>29.943761506529796</v>
      </c>
    </row>
    <row r="42" spans="1:12" x14ac:dyDescent="0.35">
      <c r="A42">
        <v>41</v>
      </c>
      <c r="B42">
        <v>7</v>
      </c>
      <c r="C42">
        <v>1</v>
      </c>
      <c r="D42">
        <v>1</v>
      </c>
      <c r="E42">
        <v>1</v>
      </c>
      <c r="F42">
        <v>0</v>
      </c>
      <c r="G42">
        <v>4.75</v>
      </c>
      <c r="H42">
        <v>4</v>
      </c>
      <c r="I42" t="s">
        <v>1127</v>
      </c>
      <c r="J42">
        <v>101</v>
      </c>
      <c r="K42">
        <f t="shared" si="2"/>
        <v>72.76376201177564</v>
      </c>
      <c r="L42">
        <f t="shared" si="3"/>
        <v>28.23623798822436</v>
      </c>
    </row>
    <row r="43" spans="1:12" x14ac:dyDescent="0.35">
      <c r="A43">
        <v>42</v>
      </c>
      <c r="B43">
        <v>6</v>
      </c>
      <c r="C43">
        <v>1</v>
      </c>
      <c r="D43">
        <v>1</v>
      </c>
      <c r="E43">
        <v>1</v>
      </c>
      <c r="F43">
        <v>0</v>
      </c>
      <c r="G43">
        <v>4.67</v>
      </c>
      <c r="H43">
        <v>9</v>
      </c>
      <c r="I43" t="s">
        <v>1136</v>
      </c>
      <c r="J43">
        <v>161</v>
      </c>
      <c r="K43">
        <f t="shared" si="2"/>
        <v>72.991975749478669</v>
      </c>
      <c r="L43">
        <f t="shared" si="3"/>
        <v>88.008024250521331</v>
      </c>
    </row>
    <row r="44" spans="1:12" x14ac:dyDescent="0.35">
      <c r="A44">
        <v>43</v>
      </c>
      <c r="B44">
        <v>6</v>
      </c>
      <c r="C44">
        <v>1</v>
      </c>
      <c r="D44">
        <v>1</v>
      </c>
      <c r="E44">
        <v>1</v>
      </c>
      <c r="F44">
        <v>0</v>
      </c>
      <c r="G44">
        <v>4.67</v>
      </c>
      <c r="H44">
        <v>9</v>
      </c>
      <c r="I44" t="s">
        <v>1136</v>
      </c>
      <c r="J44">
        <v>141</v>
      </c>
      <c r="K44">
        <f t="shared" si="2"/>
        <v>72.991975749478669</v>
      </c>
      <c r="L44">
        <f t="shared" si="3"/>
        <v>68.008024250521331</v>
      </c>
    </row>
    <row r="45" spans="1:12" x14ac:dyDescent="0.35">
      <c r="A45">
        <v>44</v>
      </c>
      <c r="B45">
        <v>6</v>
      </c>
      <c r="C45">
        <v>1</v>
      </c>
      <c r="D45">
        <v>1</v>
      </c>
      <c r="E45">
        <v>1</v>
      </c>
      <c r="F45">
        <v>0</v>
      </c>
      <c r="G45">
        <v>4.78</v>
      </c>
      <c r="H45">
        <v>9</v>
      </c>
      <c r="I45" t="s">
        <v>1135</v>
      </c>
      <c r="J45">
        <v>67</v>
      </c>
      <c r="K45">
        <f t="shared" si="2"/>
        <v>72.991975749478669</v>
      </c>
      <c r="L45">
        <f t="shared" si="3"/>
        <v>5.9919757494786694</v>
      </c>
    </row>
    <row r="46" spans="1:12" x14ac:dyDescent="0.35">
      <c r="A46">
        <v>45</v>
      </c>
      <c r="B46">
        <v>6</v>
      </c>
      <c r="C46">
        <v>1</v>
      </c>
      <c r="D46">
        <v>1</v>
      </c>
      <c r="E46">
        <v>1</v>
      </c>
      <c r="F46">
        <v>0</v>
      </c>
      <c r="G46">
        <v>5</v>
      </c>
      <c r="H46">
        <v>9</v>
      </c>
      <c r="I46" t="s">
        <v>1125</v>
      </c>
      <c r="J46">
        <v>106</v>
      </c>
      <c r="K46">
        <f t="shared" si="2"/>
        <v>72.991975749478669</v>
      </c>
      <c r="L46">
        <f t="shared" si="3"/>
        <v>33.008024250521331</v>
      </c>
    </row>
    <row r="47" spans="1:12" x14ac:dyDescent="0.35">
      <c r="A47">
        <v>46</v>
      </c>
      <c r="B47">
        <v>8</v>
      </c>
      <c r="C47">
        <v>1</v>
      </c>
      <c r="D47">
        <v>0</v>
      </c>
      <c r="E47">
        <v>1</v>
      </c>
      <c r="F47">
        <v>0</v>
      </c>
      <c r="G47">
        <v>4.17</v>
      </c>
      <c r="H47">
        <v>6</v>
      </c>
      <c r="I47" t="s">
        <v>1163</v>
      </c>
      <c r="J47">
        <v>73</v>
      </c>
      <c r="K47">
        <f t="shared" si="2"/>
        <v>72.999816128029124</v>
      </c>
      <c r="L47">
        <f t="shared" si="3"/>
        <v>1.8387197087577078E-4</v>
      </c>
    </row>
    <row r="48" spans="1:12" x14ac:dyDescent="0.35">
      <c r="A48">
        <v>47</v>
      </c>
      <c r="B48">
        <v>5</v>
      </c>
      <c r="C48">
        <v>1</v>
      </c>
      <c r="D48">
        <v>1</v>
      </c>
      <c r="E48">
        <v>1</v>
      </c>
      <c r="F48">
        <v>0</v>
      </c>
      <c r="G48">
        <v>4.6900000000000004</v>
      </c>
      <c r="H48">
        <v>16</v>
      </c>
      <c r="I48" t="s">
        <v>1128</v>
      </c>
      <c r="J48">
        <v>46</v>
      </c>
      <c r="K48">
        <f t="shared" si="2"/>
        <v>73.616011304722889</v>
      </c>
      <c r="L48">
        <f t="shared" si="3"/>
        <v>27.616011304722889</v>
      </c>
    </row>
    <row r="49" spans="1:12" x14ac:dyDescent="0.35">
      <c r="A49">
        <v>48</v>
      </c>
      <c r="B49">
        <v>6</v>
      </c>
      <c r="C49">
        <v>1</v>
      </c>
      <c r="D49">
        <v>1</v>
      </c>
      <c r="E49">
        <v>1</v>
      </c>
      <c r="F49">
        <v>0</v>
      </c>
      <c r="G49">
        <v>4.55</v>
      </c>
      <c r="H49">
        <v>11</v>
      </c>
      <c r="I49" t="s">
        <v>1128</v>
      </c>
      <c r="J49">
        <v>46</v>
      </c>
      <c r="K49">
        <f t="shared" si="2"/>
        <v>73.793505441214094</v>
      </c>
      <c r="L49">
        <f t="shared" si="3"/>
        <v>27.793505441214094</v>
      </c>
    </row>
    <row r="50" spans="1:12" x14ac:dyDescent="0.35">
      <c r="A50">
        <v>49</v>
      </c>
      <c r="B50">
        <v>7</v>
      </c>
      <c r="C50">
        <v>1</v>
      </c>
      <c r="D50">
        <v>0</v>
      </c>
      <c r="E50">
        <v>1</v>
      </c>
      <c r="F50">
        <v>0</v>
      </c>
      <c r="G50">
        <v>4.24</v>
      </c>
      <c r="H50">
        <v>18</v>
      </c>
      <c r="I50" t="s">
        <v>1164</v>
      </c>
      <c r="J50">
        <v>97</v>
      </c>
      <c r="K50">
        <f t="shared" si="2"/>
        <v>74.104721305765082</v>
      </c>
      <c r="L50">
        <f t="shared" si="3"/>
        <v>22.895278694234918</v>
      </c>
    </row>
    <row r="51" spans="1:12" x14ac:dyDescent="0.35">
      <c r="A51">
        <v>50</v>
      </c>
      <c r="B51">
        <v>7</v>
      </c>
      <c r="C51">
        <v>1</v>
      </c>
      <c r="D51">
        <v>0</v>
      </c>
      <c r="E51">
        <v>1</v>
      </c>
      <c r="F51">
        <v>0</v>
      </c>
      <c r="G51">
        <v>4.24</v>
      </c>
      <c r="H51">
        <v>18</v>
      </c>
      <c r="I51" t="s">
        <v>1164</v>
      </c>
      <c r="J51">
        <v>97</v>
      </c>
      <c r="K51">
        <f t="shared" si="2"/>
        <v>74.104721305765082</v>
      </c>
      <c r="L51">
        <f t="shared" si="3"/>
        <v>22.895278694234918</v>
      </c>
    </row>
    <row r="52" spans="1:12" x14ac:dyDescent="0.35">
      <c r="A52">
        <v>51</v>
      </c>
      <c r="B52">
        <v>6</v>
      </c>
      <c r="C52">
        <v>1</v>
      </c>
      <c r="D52">
        <v>1</v>
      </c>
      <c r="E52">
        <v>1</v>
      </c>
      <c r="F52">
        <v>0</v>
      </c>
      <c r="G52">
        <v>5</v>
      </c>
      <c r="H52">
        <v>12</v>
      </c>
      <c r="I52" t="s">
        <v>1128</v>
      </c>
      <c r="J52">
        <v>80</v>
      </c>
      <c r="K52">
        <f t="shared" si="2"/>
        <v>74.157369080204717</v>
      </c>
      <c r="L52">
        <f t="shared" si="3"/>
        <v>5.8426309197952833</v>
      </c>
    </row>
    <row r="53" spans="1:12" x14ac:dyDescent="0.35">
      <c r="A53">
        <v>52</v>
      </c>
      <c r="B53">
        <v>6</v>
      </c>
      <c r="C53">
        <v>1</v>
      </c>
      <c r="D53">
        <v>0</v>
      </c>
      <c r="E53">
        <v>1</v>
      </c>
      <c r="F53">
        <v>0</v>
      </c>
      <c r="G53">
        <v>4.97</v>
      </c>
      <c r="H53">
        <v>30</v>
      </c>
      <c r="I53" t="s">
        <v>1130</v>
      </c>
      <c r="J53">
        <v>49</v>
      </c>
      <c r="K53">
        <f t="shared" si="2"/>
        <v>74.24964931406106</v>
      </c>
      <c r="L53">
        <f t="shared" si="3"/>
        <v>25.24964931406106</v>
      </c>
    </row>
    <row r="54" spans="1:12" x14ac:dyDescent="0.35">
      <c r="A54">
        <v>53</v>
      </c>
      <c r="B54">
        <v>7</v>
      </c>
      <c r="C54">
        <v>1</v>
      </c>
      <c r="D54">
        <v>1</v>
      </c>
      <c r="E54">
        <v>1</v>
      </c>
      <c r="F54">
        <v>0</v>
      </c>
      <c r="G54">
        <v>4.8600000000000003</v>
      </c>
      <c r="H54">
        <v>7</v>
      </c>
      <c r="I54" t="s">
        <v>1124</v>
      </c>
      <c r="J54">
        <v>44</v>
      </c>
      <c r="K54">
        <f t="shared" si="2"/>
        <v>74.592225903485513</v>
      </c>
      <c r="L54">
        <f t="shared" si="3"/>
        <v>30.592225903485513</v>
      </c>
    </row>
    <row r="55" spans="1:12" x14ac:dyDescent="0.35">
      <c r="A55">
        <v>54</v>
      </c>
      <c r="B55">
        <v>8</v>
      </c>
      <c r="C55">
        <v>1</v>
      </c>
      <c r="D55">
        <v>0</v>
      </c>
      <c r="E55">
        <v>1</v>
      </c>
      <c r="F55">
        <v>0</v>
      </c>
      <c r="G55">
        <v>4.7</v>
      </c>
      <c r="H55">
        <v>10</v>
      </c>
      <c r="I55" t="s">
        <v>1138</v>
      </c>
      <c r="J55">
        <v>51</v>
      </c>
      <c r="K55">
        <f t="shared" si="2"/>
        <v>74.884872067330406</v>
      </c>
      <c r="L55">
        <f t="shared" si="3"/>
        <v>23.884872067330406</v>
      </c>
    </row>
    <row r="56" spans="1:12" x14ac:dyDescent="0.35">
      <c r="A56">
        <v>55</v>
      </c>
      <c r="B56">
        <v>8</v>
      </c>
      <c r="C56">
        <v>1</v>
      </c>
      <c r="D56">
        <v>1</v>
      </c>
      <c r="E56">
        <v>1</v>
      </c>
      <c r="F56">
        <v>0</v>
      </c>
      <c r="G56">
        <v>4.5</v>
      </c>
      <c r="H56">
        <v>4</v>
      </c>
      <c r="I56" t="s">
        <v>1124</v>
      </c>
      <c r="J56">
        <v>57</v>
      </c>
      <c r="K56">
        <f t="shared" si="2"/>
        <v>76.13067821232066</v>
      </c>
      <c r="L56">
        <f t="shared" si="3"/>
        <v>19.13067821232066</v>
      </c>
    </row>
    <row r="57" spans="1:12" x14ac:dyDescent="0.35">
      <c r="A57">
        <v>56</v>
      </c>
      <c r="B57">
        <v>8</v>
      </c>
      <c r="C57">
        <v>1</v>
      </c>
      <c r="D57">
        <v>1</v>
      </c>
      <c r="E57">
        <v>1</v>
      </c>
      <c r="F57">
        <v>0</v>
      </c>
      <c r="G57">
        <v>5</v>
      </c>
      <c r="H57">
        <v>4</v>
      </c>
      <c r="I57" t="s">
        <v>1130</v>
      </c>
      <c r="J57">
        <v>70</v>
      </c>
      <c r="K57">
        <f t="shared" si="2"/>
        <v>76.13067821232066</v>
      </c>
      <c r="L57">
        <f t="shared" si="3"/>
        <v>6.1306782123206602</v>
      </c>
    </row>
    <row r="58" spans="1:12" x14ac:dyDescent="0.35">
      <c r="A58">
        <v>57</v>
      </c>
      <c r="B58">
        <v>8</v>
      </c>
      <c r="C58">
        <v>1</v>
      </c>
      <c r="D58">
        <v>1</v>
      </c>
      <c r="E58">
        <v>1</v>
      </c>
      <c r="F58">
        <v>0</v>
      </c>
      <c r="G58">
        <v>5</v>
      </c>
      <c r="H58">
        <v>4</v>
      </c>
      <c r="I58" t="s">
        <v>1130</v>
      </c>
      <c r="J58">
        <v>70</v>
      </c>
      <c r="K58">
        <f t="shared" si="2"/>
        <v>76.13067821232066</v>
      </c>
      <c r="L58">
        <f t="shared" si="3"/>
        <v>6.1306782123206602</v>
      </c>
    </row>
    <row r="59" spans="1:12" x14ac:dyDescent="0.35">
      <c r="A59">
        <v>58</v>
      </c>
      <c r="B59">
        <v>8</v>
      </c>
      <c r="C59">
        <v>1</v>
      </c>
      <c r="D59">
        <v>0</v>
      </c>
      <c r="E59">
        <v>1</v>
      </c>
      <c r="F59">
        <v>0</v>
      </c>
      <c r="G59">
        <v>4.29</v>
      </c>
      <c r="H59">
        <v>14</v>
      </c>
      <c r="I59" t="s">
        <v>1127</v>
      </c>
      <c r="J59">
        <v>83</v>
      </c>
      <c r="K59">
        <f t="shared" si="2"/>
        <v>76.305877194093654</v>
      </c>
      <c r="L59">
        <f t="shared" si="3"/>
        <v>6.6941228059063462</v>
      </c>
    </row>
    <row r="60" spans="1:12" x14ac:dyDescent="0.35">
      <c r="A60">
        <v>59</v>
      </c>
      <c r="B60">
        <v>8</v>
      </c>
      <c r="C60">
        <v>1</v>
      </c>
      <c r="D60">
        <v>1</v>
      </c>
      <c r="E60">
        <v>1</v>
      </c>
      <c r="F60">
        <v>0</v>
      </c>
      <c r="G60">
        <v>5</v>
      </c>
      <c r="H60">
        <v>5</v>
      </c>
      <c r="I60" t="s">
        <v>1132</v>
      </c>
      <c r="J60">
        <v>185</v>
      </c>
      <c r="K60">
        <f t="shared" si="2"/>
        <v>76.820783976059232</v>
      </c>
      <c r="L60">
        <f t="shared" si="3"/>
        <v>108.17921602394077</v>
      </c>
    </row>
    <row r="61" spans="1:12" x14ac:dyDescent="0.35">
      <c r="A61">
        <v>60</v>
      </c>
      <c r="B61">
        <v>8</v>
      </c>
      <c r="C61">
        <v>1</v>
      </c>
      <c r="D61">
        <v>1</v>
      </c>
      <c r="E61">
        <v>1</v>
      </c>
      <c r="F61">
        <v>0</v>
      </c>
      <c r="G61">
        <v>5</v>
      </c>
      <c r="H61">
        <v>5</v>
      </c>
      <c r="I61" t="s">
        <v>1132</v>
      </c>
      <c r="J61">
        <v>162</v>
      </c>
      <c r="K61">
        <f t="shared" si="2"/>
        <v>76.820783976059232</v>
      </c>
      <c r="L61">
        <f t="shared" si="3"/>
        <v>85.179216023940768</v>
      </c>
    </row>
    <row r="62" spans="1:12" x14ac:dyDescent="0.35">
      <c r="A62">
        <v>61</v>
      </c>
      <c r="B62">
        <v>8</v>
      </c>
      <c r="C62">
        <v>1</v>
      </c>
      <c r="D62">
        <v>0</v>
      </c>
      <c r="E62">
        <v>1</v>
      </c>
      <c r="F62">
        <v>0</v>
      </c>
      <c r="G62">
        <v>4.88</v>
      </c>
      <c r="H62">
        <v>16</v>
      </c>
      <c r="I62" t="s">
        <v>1130</v>
      </c>
      <c r="J62">
        <v>64</v>
      </c>
      <c r="K62">
        <f t="shared" si="2"/>
        <v>76.913603375370485</v>
      </c>
      <c r="L62">
        <f t="shared" si="3"/>
        <v>12.913603375370485</v>
      </c>
    </row>
    <row r="63" spans="1:12" x14ac:dyDescent="0.35">
      <c r="A63">
        <v>62</v>
      </c>
      <c r="B63">
        <v>6</v>
      </c>
      <c r="C63">
        <v>1</v>
      </c>
      <c r="D63">
        <v>0</v>
      </c>
      <c r="E63">
        <v>1</v>
      </c>
      <c r="F63">
        <v>0</v>
      </c>
      <c r="G63">
        <v>4.9400000000000004</v>
      </c>
      <c r="H63">
        <v>47</v>
      </c>
      <c r="I63" t="s">
        <v>1135</v>
      </c>
      <c r="J63">
        <v>89</v>
      </c>
      <c r="K63">
        <f t="shared" si="2"/>
        <v>76.994263756614146</v>
      </c>
      <c r="L63">
        <f t="shared" si="3"/>
        <v>12.005736243385854</v>
      </c>
    </row>
    <row r="64" spans="1:12" x14ac:dyDescent="0.35">
      <c r="A64">
        <v>63</v>
      </c>
      <c r="B64">
        <v>6</v>
      </c>
      <c r="C64">
        <v>1</v>
      </c>
      <c r="D64">
        <v>0</v>
      </c>
      <c r="E64">
        <v>1</v>
      </c>
      <c r="F64">
        <v>0</v>
      </c>
      <c r="G64">
        <v>4.9400000000000004</v>
      </c>
      <c r="H64">
        <v>47</v>
      </c>
      <c r="I64" t="s">
        <v>1135</v>
      </c>
      <c r="J64">
        <v>78</v>
      </c>
      <c r="K64">
        <f t="shared" si="2"/>
        <v>76.994263756614146</v>
      </c>
      <c r="L64">
        <f t="shared" si="3"/>
        <v>1.0057362433858543</v>
      </c>
    </row>
    <row r="65" spans="1:12" x14ac:dyDescent="0.35">
      <c r="A65">
        <v>64</v>
      </c>
      <c r="B65">
        <v>8</v>
      </c>
      <c r="C65">
        <v>1</v>
      </c>
      <c r="D65">
        <v>1</v>
      </c>
      <c r="E65">
        <v>1</v>
      </c>
      <c r="F65">
        <v>0</v>
      </c>
      <c r="G65">
        <v>4.83</v>
      </c>
      <c r="H65">
        <v>6</v>
      </c>
      <c r="I65" t="s">
        <v>1152</v>
      </c>
      <c r="J65">
        <v>100</v>
      </c>
      <c r="K65">
        <f t="shared" si="2"/>
        <v>77.422386310290037</v>
      </c>
      <c r="L65">
        <f t="shared" si="3"/>
        <v>22.577613689709963</v>
      </c>
    </row>
    <row r="66" spans="1:12" x14ac:dyDescent="0.35">
      <c r="A66">
        <v>65</v>
      </c>
      <c r="B66">
        <v>8</v>
      </c>
      <c r="C66">
        <v>1</v>
      </c>
      <c r="D66">
        <v>1</v>
      </c>
      <c r="E66">
        <v>1</v>
      </c>
      <c r="F66">
        <v>0</v>
      </c>
      <c r="G66">
        <v>4.83</v>
      </c>
      <c r="H66">
        <v>6</v>
      </c>
      <c r="I66" t="s">
        <v>1152</v>
      </c>
      <c r="J66">
        <v>100</v>
      </c>
      <c r="K66">
        <f t="shared" ref="K66:K97" si="4">$B$121*(B66^$B$128)+$B$122*(C66^$B$129)+$B$123*(D66^$B$130)+$B$124*(E66^$B$131)+$B$125*(F66^$B$132)+$B$126*(G66^$B$133)+$B$127*(H66^$B$134)</f>
        <v>77.422386310290037</v>
      </c>
      <c r="L66">
        <f t="shared" ref="L66:L97" si="5">ABS(J66-K66)</f>
        <v>22.577613689709963</v>
      </c>
    </row>
    <row r="67" spans="1:12" x14ac:dyDescent="0.35">
      <c r="A67">
        <v>66</v>
      </c>
      <c r="B67">
        <v>8</v>
      </c>
      <c r="C67">
        <v>1</v>
      </c>
      <c r="D67">
        <v>1</v>
      </c>
      <c r="E67">
        <v>1</v>
      </c>
      <c r="F67">
        <v>0</v>
      </c>
      <c r="G67">
        <v>4.83</v>
      </c>
      <c r="H67">
        <v>6</v>
      </c>
      <c r="I67" t="s">
        <v>1152</v>
      </c>
      <c r="J67">
        <v>114</v>
      </c>
      <c r="K67">
        <f t="shared" si="4"/>
        <v>77.422386310290037</v>
      </c>
      <c r="L67">
        <f t="shared" si="5"/>
        <v>36.577613689709963</v>
      </c>
    </row>
    <row r="68" spans="1:12" x14ac:dyDescent="0.35">
      <c r="A68">
        <v>67</v>
      </c>
      <c r="B68">
        <v>6</v>
      </c>
      <c r="C68">
        <v>1</v>
      </c>
      <c r="D68">
        <v>1</v>
      </c>
      <c r="E68">
        <v>1</v>
      </c>
      <c r="F68">
        <v>0</v>
      </c>
      <c r="G68">
        <v>4.84</v>
      </c>
      <c r="H68">
        <v>25</v>
      </c>
      <c r="I68" t="s">
        <v>1145</v>
      </c>
      <c r="J68">
        <v>73</v>
      </c>
      <c r="K68">
        <f t="shared" si="4"/>
        <v>77.66540365835121</v>
      </c>
      <c r="L68">
        <f t="shared" si="5"/>
        <v>4.6654036583512095</v>
      </c>
    </row>
    <row r="69" spans="1:12" x14ac:dyDescent="0.35">
      <c r="A69">
        <v>68</v>
      </c>
      <c r="B69">
        <v>7</v>
      </c>
      <c r="C69">
        <v>1</v>
      </c>
      <c r="D69">
        <v>1</v>
      </c>
      <c r="E69">
        <v>1</v>
      </c>
      <c r="F69">
        <v>0</v>
      </c>
      <c r="G69">
        <v>4.47</v>
      </c>
      <c r="H69">
        <v>16</v>
      </c>
      <c r="I69" t="s">
        <v>1126</v>
      </c>
      <c r="J69">
        <v>137</v>
      </c>
      <c r="K69">
        <f t="shared" si="4"/>
        <v>77.969257357086377</v>
      </c>
      <c r="L69">
        <f t="shared" si="5"/>
        <v>59.030742642913623</v>
      </c>
    </row>
    <row r="70" spans="1:12" x14ac:dyDescent="0.35">
      <c r="A70">
        <v>69</v>
      </c>
      <c r="B70">
        <v>12</v>
      </c>
      <c r="C70">
        <v>0</v>
      </c>
      <c r="D70">
        <v>1</v>
      </c>
      <c r="E70">
        <v>1</v>
      </c>
      <c r="F70">
        <v>0</v>
      </c>
      <c r="G70">
        <v>4.0999999999999996</v>
      </c>
      <c r="H70">
        <v>21</v>
      </c>
      <c r="I70" t="s">
        <v>1132</v>
      </c>
      <c r="J70">
        <v>86</v>
      </c>
      <c r="K70">
        <f t="shared" si="4"/>
        <v>78.286729041506476</v>
      </c>
      <c r="L70">
        <f t="shared" si="5"/>
        <v>7.7132709584935242</v>
      </c>
    </row>
    <row r="71" spans="1:12" x14ac:dyDescent="0.35">
      <c r="A71">
        <v>70</v>
      </c>
      <c r="B71">
        <v>12</v>
      </c>
      <c r="C71">
        <v>0</v>
      </c>
      <c r="D71">
        <v>1</v>
      </c>
      <c r="E71">
        <v>1</v>
      </c>
      <c r="F71">
        <v>0</v>
      </c>
      <c r="G71">
        <v>4.0999999999999996</v>
      </c>
      <c r="H71">
        <v>21</v>
      </c>
      <c r="I71" t="s">
        <v>1132</v>
      </c>
      <c r="J71">
        <v>86</v>
      </c>
      <c r="K71">
        <f t="shared" si="4"/>
        <v>78.286729041506476</v>
      </c>
      <c r="L71">
        <f t="shared" si="5"/>
        <v>7.7132709584935242</v>
      </c>
    </row>
    <row r="72" spans="1:12" x14ac:dyDescent="0.35">
      <c r="A72">
        <v>71</v>
      </c>
      <c r="B72">
        <v>8</v>
      </c>
      <c r="C72">
        <v>1</v>
      </c>
      <c r="D72">
        <v>1</v>
      </c>
      <c r="E72">
        <v>1</v>
      </c>
      <c r="F72">
        <v>0</v>
      </c>
      <c r="G72">
        <v>4.63</v>
      </c>
      <c r="H72">
        <v>8</v>
      </c>
      <c r="I72" t="s">
        <v>1124</v>
      </c>
      <c r="J72">
        <v>56</v>
      </c>
      <c r="K72">
        <f t="shared" si="4"/>
        <v>78.445987664970374</v>
      </c>
      <c r="L72">
        <f t="shared" si="5"/>
        <v>22.445987664970374</v>
      </c>
    </row>
    <row r="73" spans="1:12" x14ac:dyDescent="0.35">
      <c r="A73">
        <v>72</v>
      </c>
      <c r="B73">
        <v>8</v>
      </c>
      <c r="C73">
        <v>1</v>
      </c>
      <c r="D73">
        <v>1</v>
      </c>
      <c r="E73">
        <v>1</v>
      </c>
      <c r="F73">
        <v>0</v>
      </c>
      <c r="G73">
        <v>4.88</v>
      </c>
      <c r="H73">
        <v>8</v>
      </c>
      <c r="I73" t="s">
        <v>1127</v>
      </c>
      <c r="J73">
        <v>39</v>
      </c>
      <c r="K73">
        <f t="shared" si="4"/>
        <v>78.445987664970374</v>
      </c>
      <c r="L73">
        <f t="shared" si="5"/>
        <v>39.445987664970374</v>
      </c>
    </row>
    <row r="74" spans="1:12" x14ac:dyDescent="0.35">
      <c r="A74">
        <v>73</v>
      </c>
      <c r="B74">
        <v>12</v>
      </c>
      <c r="C74">
        <v>1</v>
      </c>
      <c r="D74">
        <v>1</v>
      </c>
      <c r="E74">
        <v>0</v>
      </c>
      <c r="F74">
        <v>0</v>
      </c>
      <c r="G74">
        <v>3.86</v>
      </c>
      <c r="H74">
        <v>7</v>
      </c>
      <c r="I74" t="s">
        <v>1159</v>
      </c>
      <c r="J74">
        <v>47</v>
      </c>
      <c r="K74">
        <f t="shared" si="4"/>
        <v>78.466501913479732</v>
      </c>
      <c r="L74">
        <f t="shared" si="5"/>
        <v>31.466501913479732</v>
      </c>
    </row>
    <row r="75" spans="1:12" x14ac:dyDescent="0.35">
      <c r="A75">
        <v>74</v>
      </c>
      <c r="B75">
        <v>8</v>
      </c>
      <c r="C75">
        <v>1</v>
      </c>
      <c r="D75">
        <v>0</v>
      </c>
      <c r="E75">
        <v>1</v>
      </c>
      <c r="F75">
        <v>0</v>
      </c>
      <c r="G75">
        <v>4.83</v>
      </c>
      <c r="H75">
        <v>24</v>
      </c>
      <c r="I75" t="s">
        <v>1152</v>
      </c>
      <c r="J75">
        <v>50</v>
      </c>
      <c r="K75">
        <f t="shared" si="4"/>
        <v>78.926390502723166</v>
      </c>
      <c r="L75">
        <f t="shared" si="5"/>
        <v>28.926390502723166</v>
      </c>
    </row>
    <row r="76" spans="1:12" x14ac:dyDescent="0.35">
      <c r="A76">
        <v>75</v>
      </c>
      <c r="B76">
        <v>6</v>
      </c>
      <c r="C76">
        <v>1</v>
      </c>
      <c r="D76">
        <v>1</v>
      </c>
      <c r="E76">
        <v>1</v>
      </c>
      <c r="F76">
        <v>0</v>
      </c>
      <c r="G76">
        <v>4.83</v>
      </c>
      <c r="H76">
        <v>35</v>
      </c>
      <c r="I76" t="s">
        <v>1124</v>
      </c>
      <c r="J76">
        <v>81</v>
      </c>
      <c r="K76">
        <f t="shared" si="4"/>
        <v>79.570510948185216</v>
      </c>
      <c r="L76">
        <f t="shared" si="5"/>
        <v>1.4294890518147838</v>
      </c>
    </row>
    <row r="77" spans="1:12" x14ac:dyDescent="0.35">
      <c r="A77">
        <v>76</v>
      </c>
      <c r="B77">
        <v>9</v>
      </c>
      <c r="C77">
        <v>1</v>
      </c>
      <c r="D77">
        <v>1</v>
      </c>
      <c r="E77">
        <v>1</v>
      </c>
      <c r="F77">
        <v>0</v>
      </c>
      <c r="G77">
        <v>4.67</v>
      </c>
      <c r="H77">
        <v>3</v>
      </c>
      <c r="I77" t="s">
        <v>1131</v>
      </c>
      <c r="J77">
        <v>56</v>
      </c>
      <c r="K77">
        <f t="shared" si="4"/>
        <v>79.627952993707567</v>
      </c>
      <c r="L77">
        <f t="shared" si="5"/>
        <v>23.627952993707567</v>
      </c>
    </row>
    <row r="78" spans="1:12" x14ac:dyDescent="0.35">
      <c r="A78">
        <v>77</v>
      </c>
      <c r="B78">
        <v>8</v>
      </c>
      <c r="C78">
        <v>1</v>
      </c>
      <c r="D78">
        <v>0</v>
      </c>
      <c r="E78">
        <v>1</v>
      </c>
      <c r="F78">
        <v>0</v>
      </c>
      <c r="G78">
        <v>4.8899999999999997</v>
      </c>
      <c r="H78">
        <v>28</v>
      </c>
      <c r="I78" t="s">
        <v>1125</v>
      </c>
      <c r="J78">
        <v>129</v>
      </c>
      <c r="K78">
        <f t="shared" si="4"/>
        <v>79.762783147370385</v>
      </c>
      <c r="L78">
        <f t="shared" si="5"/>
        <v>49.237216852629615</v>
      </c>
    </row>
    <row r="79" spans="1:12" x14ac:dyDescent="0.35">
      <c r="A79">
        <v>78</v>
      </c>
      <c r="B79">
        <v>6</v>
      </c>
      <c r="C79">
        <v>1</v>
      </c>
      <c r="D79">
        <v>1</v>
      </c>
      <c r="E79">
        <v>1</v>
      </c>
      <c r="F79">
        <v>0</v>
      </c>
      <c r="G79">
        <v>4.78</v>
      </c>
      <c r="H79">
        <v>37</v>
      </c>
      <c r="I79" t="s">
        <v>1136</v>
      </c>
      <c r="J79">
        <v>113</v>
      </c>
      <c r="K79">
        <f t="shared" si="4"/>
        <v>79.905355846431021</v>
      </c>
      <c r="L79">
        <f t="shared" si="5"/>
        <v>33.094644153568979</v>
      </c>
    </row>
    <row r="80" spans="1:12" x14ac:dyDescent="0.35">
      <c r="A80">
        <v>79</v>
      </c>
      <c r="B80">
        <v>5</v>
      </c>
      <c r="C80">
        <v>1</v>
      </c>
      <c r="D80">
        <v>1</v>
      </c>
      <c r="E80">
        <v>1</v>
      </c>
      <c r="F80">
        <v>0</v>
      </c>
      <c r="G80">
        <v>4.9400000000000004</v>
      </c>
      <c r="H80">
        <v>50</v>
      </c>
      <c r="I80" t="s">
        <v>1125</v>
      </c>
      <c r="J80">
        <v>85</v>
      </c>
      <c r="K80">
        <f t="shared" si="4"/>
        <v>80.007855424704701</v>
      </c>
      <c r="L80">
        <f t="shared" si="5"/>
        <v>4.9921445752952991</v>
      </c>
    </row>
    <row r="81" spans="1:12" x14ac:dyDescent="0.35">
      <c r="A81">
        <v>80</v>
      </c>
      <c r="B81">
        <v>6</v>
      </c>
      <c r="C81">
        <v>1</v>
      </c>
      <c r="D81">
        <v>1</v>
      </c>
      <c r="E81">
        <v>1</v>
      </c>
      <c r="F81">
        <v>0</v>
      </c>
      <c r="G81">
        <v>4.74</v>
      </c>
      <c r="H81">
        <v>40</v>
      </c>
      <c r="I81" t="s">
        <v>1147</v>
      </c>
      <c r="J81">
        <v>85</v>
      </c>
      <c r="K81">
        <f t="shared" si="4"/>
        <v>80.385274777229696</v>
      </c>
      <c r="L81">
        <f t="shared" si="5"/>
        <v>4.6147252227703035</v>
      </c>
    </row>
    <row r="82" spans="1:12" x14ac:dyDescent="0.35">
      <c r="A82">
        <v>81</v>
      </c>
      <c r="B82">
        <v>9</v>
      </c>
      <c r="C82">
        <v>1</v>
      </c>
      <c r="D82">
        <v>1</v>
      </c>
      <c r="E82">
        <v>1</v>
      </c>
      <c r="F82">
        <v>0</v>
      </c>
      <c r="G82">
        <v>4.45</v>
      </c>
      <c r="H82">
        <v>12</v>
      </c>
      <c r="I82" t="s">
        <v>1134</v>
      </c>
      <c r="J82">
        <v>141</v>
      </c>
      <c r="K82">
        <f t="shared" si="4"/>
        <v>84.375693859236065</v>
      </c>
      <c r="L82">
        <f t="shared" si="5"/>
        <v>56.624306140763935</v>
      </c>
    </row>
    <row r="83" spans="1:12" x14ac:dyDescent="0.35">
      <c r="A83">
        <v>82</v>
      </c>
      <c r="B83">
        <v>5</v>
      </c>
      <c r="C83">
        <v>1</v>
      </c>
      <c r="D83">
        <v>1</v>
      </c>
      <c r="E83">
        <v>1</v>
      </c>
      <c r="F83">
        <v>0</v>
      </c>
      <c r="G83">
        <v>4.83</v>
      </c>
      <c r="H83">
        <v>94</v>
      </c>
      <c r="I83" t="s">
        <v>1133</v>
      </c>
      <c r="J83">
        <v>69</v>
      </c>
      <c r="K83">
        <f t="shared" si="4"/>
        <v>84.6907417065635</v>
      </c>
      <c r="L83">
        <f t="shared" si="5"/>
        <v>15.6907417065635</v>
      </c>
    </row>
    <row r="84" spans="1:12" x14ac:dyDescent="0.35">
      <c r="A84">
        <v>83</v>
      </c>
      <c r="B84">
        <v>8</v>
      </c>
      <c r="C84">
        <v>1</v>
      </c>
      <c r="D84">
        <v>1</v>
      </c>
      <c r="E84">
        <v>1</v>
      </c>
      <c r="F84">
        <v>0</v>
      </c>
      <c r="G84">
        <v>4.7699999999999996</v>
      </c>
      <c r="H84">
        <v>31</v>
      </c>
      <c r="I84" t="s">
        <v>1143</v>
      </c>
      <c r="J84">
        <v>95</v>
      </c>
      <c r="K84">
        <f t="shared" si="4"/>
        <v>84.760654917544073</v>
      </c>
      <c r="L84">
        <f t="shared" si="5"/>
        <v>10.239345082455927</v>
      </c>
    </row>
    <row r="85" spans="1:12" x14ac:dyDescent="0.35">
      <c r="A85">
        <v>84</v>
      </c>
      <c r="B85">
        <v>10</v>
      </c>
      <c r="C85">
        <v>1</v>
      </c>
      <c r="D85">
        <v>1</v>
      </c>
      <c r="E85">
        <v>1</v>
      </c>
      <c r="F85">
        <v>0</v>
      </c>
      <c r="G85">
        <v>4.67</v>
      </c>
      <c r="H85">
        <v>3</v>
      </c>
      <c r="I85" t="s">
        <v>1129</v>
      </c>
      <c r="J85">
        <v>99</v>
      </c>
      <c r="K85">
        <f t="shared" si="4"/>
        <v>85.013001128710002</v>
      </c>
      <c r="L85">
        <f t="shared" si="5"/>
        <v>13.986998871289998</v>
      </c>
    </row>
    <row r="86" spans="1:12" x14ac:dyDescent="0.35">
      <c r="A86">
        <v>85</v>
      </c>
      <c r="B86">
        <v>5</v>
      </c>
      <c r="C86">
        <v>1</v>
      </c>
      <c r="D86">
        <v>0</v>
      </c>
      <c r="E86">
        <v>1</v>
      </c>
      <c r="F86">
        <v>1</v>
      </c>
      <c r="G86">
        <v>3.83</v>
      </c>
      <c r="H86">
        <v>12</v>
      </c>
      <c r="I86" t="s">
        <v>1129</v>
      </c>
      <c r="J86">
        <v>67</v>
      </c>
      <c r="K86">
        <f t="shared" si="4"/>
        <v>85.334227948789518</v>
      </c>
      <c r="L86">
        <f t="shared" si="5"/>
        <v>18.334227948789518</v>
      </c>
    </row>
    <row r="87" spans="1:12" x14ac:dyDescent="0.35">
      <c r="A87">
        <v>86</v>
      </c>
      <c r="B87">
        <v>7</v>
      </c>
      <c r="C87">
        <v>1</v>
      </c>
      <c r="D87">
        <v>0</v>
      </c>
      <c r="E87">
        <v>1</v>
      </c>
      <c r="F87">
        <v>1</v>
      </c>
      <c r="G87">
        <v>5</v>
      </c>
      <c r="H87">
        <v>4</v>
      </c>
      <c r="I87" t="s">
        <v>1129</v>
      </c>
      <c r="J87">
        <v>178</v>
      </c>
      <c r="K87">
        <f t="shared" si="4"/>
        <v>85.759733640870365</v>
      </c>
      <c r="L87">
        <f t="shared" si="5"/>
        <v>92.240266359129635</v>
      </c>
    </row>
    <row r="88" spans="1:12" x14ac:dyDescent="0.35">
      <c r="A88">
        <v>87</v>
      </c>
      <c r="B88">
        <v>10</v>
      </c>
      <c r="C88">
        <v>1</v>
      </c>
      <c r="D88">
        <v>1</v>
      </c>
      <c r="E88">
        <v>1</v>
      </c>
      <c r="F88">
        <v>0</v>
      </c>
      <c r="G88">
        <v>4.5</v>
      </c>
      <c r="H88">
        <v>4</v>
      </c>
      <c r="I88" t="s">
        <v>1131</v>
      </c>
      <c r="J88">
        <v>81</v>
      </c>
      <c r="K88">
        <f t="shared" si="4"/>
        <v>85.833001633955845</v>
      </c>
      <c r="L88">
        <f t="shared" si="5"/>
        <v>4.8330016339558455</v>
      </c>
    </row>
    <row r="89" spans="1:12" x14ac:dyDescent="0.35">
      <c r="A89">
        <v>88</v>
      </c>
      <c r="B89">
        <v>10</v>
      </c>
      <c r="C89">
        <v>1</v>
      </c>
      <c r="D89">
        <v>1</v>
      </c>
      <c r="E89">
        <v>1</v>
      </c>
      <c r="F89">
        <v>0</v>
      </c>
      <c r="G89">
        <v>4</v>
      </c>
      <c r="H89">
        <v>4</v>
      </c>
      <c r="I89" t="s">
        <v>1129</v>
      </c>
      <c r="J89">
        <v>153</v>
      </c>
      <c r="K89">
        <f t="shared" si="4"/>
        <v>85.833001633955845</v>
      </c>
      <c r="L89">
        <f t="shared" si="5"/>
        <v>67.166998366044155</v>
      </c>
    </row>
    <row r="90" spans="1:12" x14ac:dyDescent="0.35">
      <c r="A90">
        <v>89</v>
      </c>
      <c r="B90">
        <v>10</v>
      </c>
      <c r="C90">
        <v>1</v>
      </c>
      <c r="D90">
        <v>1</v>
      </c>
      <c r="E90">
        <v>1</v>
      </c>
      <c r="F90">
        <v>0</v>
      </c>
      <c r="G90">
        <v>4</v>
      </c>
      <c r="H90">
        <v>4</v>
      </c>
      <c r="I90" t="s">
        <v>1129</v>
      </c>
      <c r="J90">
        <v>153</v>
      </c>
      <c r="K90">
        <f t="shared" si="4"/>
        <v>85.833001633955845</v>
      </c>
      <c r="L90">
        <f t="shared" si="5"/>
        <v>67.166998366044155</v>
      </c>
    </row>
    <row r="91" spans="1:12" x14ac:dyDescent="0.35">
      <c r="A91">
        <v>90</v>
      </c>
      <c r="B91">
        <v>10</v>
      </c>
      <c r="C91">
        <v>1</v>
      </c>
      <c r="D91">
        <v>1</v>
      </c>
      <c r="E91">
        <v>1</v>
      </c>
      <c r="F91">
        <v>0</v>
      </c>
      <c r="G91">
        <v>4.5999999999999996</v>
      </c>
      <c r="H91">
        <v>5</v>
      </c>
      <c r="I91" t="s">
        <v>1157</v>
      </c>
      <c r="J91">
        <v>146</v>
      </c>
      <c r="K91">
        <f t="shared" si="4"/>
        <v>86.523107397694417</v>
      </c>
      <c r="L91">
        <f t="shared" si="5"/>
        <v>59.476892602305583</v>
      </c>
    </row>
    <row r="92" spans="1:12" x14ac:dyDescent="0.35">
      <c r="A92">
        <v>91</v>
      </c>
      <c r="B92">
        <v>10</v>
      </c>
      <c r="C92">
        <v>1</v>
      </c>
      <c r="D92">
        <v>1</v>
      </c>
      <c r="E92">
        <v>1</v>
      </c>
      <c r="F92">
        <v>0</v>
      </c>
      <c r="G92">
        <v>4.2</v>
      </c>
      <c r="H92">
        <v>5</v>
      </c>
      <c r="I92" t="s">
        <v>1132</v>
      </c>
      <c r="J92">
        <v>28</v>
      </c>
      <c r="K92">
        <f t="shared" si="4"/>
        <v>86.523107397694417</v>
      </c>
      <c r="L92">
        <f t="shared" si="5"/>
        <v>58.523107397694417</v>
      </c>
    </row>
    <row r="93" spans="1:12" x14ac:dyDescent="0.35">
      <c r="A93">
        <v>92</v>
      </c>
      <c r="B93">
        <v>6</v>
      </c>
      <c r="C93">
        <v>1</v>
      </c>
      <c r="D93">
        <v>0</v>
      </c>
      <c r="E93">
        <v>1</v>
      </c>
      <c r="F93">
        <v>1</v>
      </c>
      <c r="G93">
        <v>4.7300000000000004</v>
      </c>
      <c r="H93">
        <v>11</v>
      </c>
      <c r="I93" t="s">
        <v>1125</v>
      </c>
      <c r="J93">
        <v>92</v>
      </c>
      <c r="K93">
        <f t="shared" si="4"/>
        <v>86.789477070308806</v>
      </c>
      <c r="L93">
        <f t="shared" si="5"/>
        <v>5.2105229296911943</v>
      </c>
    </row>
    <row r="94" spans="1:12" x14ac:dyDescent="0.35">
      <c r="A94">
        <v>93</v>
      </c>
      <c r="B94">
        <v>6</v>
      </c>
      <c r="C94">
        <v>1</v>
      </c>
      <c r="D94">
        <v>0</v>
      </c>
      <c r="E94">
        <v>1</v>
      </c>
      <c r="F94">
        <v>1</v>
      </c>
      <c r="G94">
        <v>4.7300000000000004</v>
      </c>
      <c r="H94">
        <v>11</v>
      </c>
      <c r="I94" t="s">
        <v>1125</v>
      </c>
      <c r="J94">
        <v>92</v>
      </c>
      <c r="K94">
        <f t="shared" si="4"/>
        <v>86.789477070308806</v>
      </c>
      <c r="L94">
        <f t="shared" si="5"/>
        <v>5.2105229296911943</v>
      </c>
    </row>
    <row r="95" spans="1:12" x14ac:dyDescent="0.35">
      <c r="A95">
        <v>94</v>
      </c>
      <c r="B95">
        <v>6</v>
      </c>
      <c r="C95">
        <v>1</v>
      </c>
      <c r="D95">
        <v>0</v>
      </c>
      <c r="E95">
        <v>1</v>
      </c>
      <c r="F95">
        <v>1</v>
      </c>
      <c r="G95">
        <v>4.7300000000000004</v>
      </c>
      <c r="H95">
        <v>11</v>
      </c>
      <c r="I95" t="s">
        <v>1125</v>
      </c>
      <c r="J95">
        <v>105</v>
      </c>
      <c r="K95">
        <f t="shared" si="4"/>
        <v>86.789477070308806</v>
      </c>
      <c r="L95">
        <f t="shared" si="5"/>
        <v>18.210522929691194</v>
      </c>
    </row>
    <row r="96" spans="1:12" x14ac:dyDescent="0.35">
      <c r="A96">
        <v>95</v>
      </c>
      <c r="B96">
        <v>10</v>
      </c>
      <c r="C96">
        <v>1</v>
      </c>
      <c r="D96">
        <v>1</v>
      </c>
      <c r="E96">
        <v>1</v>
      </c>
      <c r="F96">
        <v>0</v>
      </c>
      <c r="G96">
        <v>4.5</v>
      </c>
      <c r="H96">
        <v>8</v>
      </c>
      <c r="I96" t="s">
        <v>1136</v>
      </c>
      <c r="J96">
        <v>64</v>
      </c>
      <c r="K96">
        <f t="shared" si="4"/>
        <v>88.14831108660556</v>
      </c>
      <c r="L96">
        <f t="shared" si="5"/>
        <v>24.14831108660556</v>
      </c>
    </row>
    <row r="97" spans="1:12" x14ac:dyDescent="0.35">
      <c r="A97">
        <v>96</v>
      </c>
      <c r="B97">
        <v>10</v>
      </c>
      <c r="C97">
        <v>1</v>
      </c>
      <c r="D97">
        <v>1</v>
      </c>
      <c r="E97">
        <v>1</v>
      </c>
      <c r="F97">
        <v>0</v>
      </c>
      <c r="G97">
        <v>4.8899999999999997</v>
      </c>
      <c r="H97">
        <v>9</v>
      </c>
      <c r="I97" t="s">
        <v>1132</v>
      </c>
      <c r="J97">
        <v>60</v>
      </c>
      <c r="K97">
        <f t="shared" si="4"/>
        <v>88.595348663512453</v>
      </c>
      <c r="L97">
        <f t="shared" si="5"/>
        <v>28.595348663512453</v>
      </c>
    </row>
    <row r="98" spans="1:12" x14ac:dyDescent="0.35">
      <c r="A98">
        <v>97</v>
      </c>
      <c r="B98">
        <v>10</v>
      </c>
      <c r="C98">
        <v>1</v>
      </c>
      <c r="D98">
        <v>1</v>
      </c>
      <c r="E98">
        <v>1</v>
      </c>
      <c r="F98">
        <v>0</v>
      </c>
      <c r="G98">
        <v>4.8899999999999997</v>
      </c>
      <c r="H98">
        <v>9</v>
      </c>
      <c r="I98" t="s">
        <v>1148</v>
      </c>
      <c r="J98">
        <v>141</v>
      </c>
      <c r="K98">
        <f t="shared" ref="K98:K119" si="6">$B$121*(B98^$B$128)+$B$122*(C98^$B$129)+$B$123*(D98^$B$130)+$B$124*(E98^$B$131)+$B$125*(F98^$B$132)+$B$126*(G98^$B$133)+$B$127*(H98^$B$134)</f>
        <v>88.595348663512453</v>
      </c>
      <c r="L98">
        <f t="shared" ref="L98:L129" si="7">ABS(J98-K98)</f>
        <v>52.404651336487547</v>
      </c>
    </row>
    <row r="99" spans="1:12" x14ac:dyDescent="0.35">
      <c r="A99">
        <v>98</v>
      </c>
      <c r="B99">
        <v>6</v>
      </c>
      <c r="C99">
        <v>1</v>
      </c>
      <c r="D99">
        <v>1</v>
      </c>
      <c r="E99">
        <v>1</v>
      </c>
      <c r="F99">
        <v>1</v>
      </c>
      <c r="G99">
        <v>4.67</v>
      </c>
      <c r="H99">
        <v>6</v>
      </c>
      <c r="I99" t="s">
        <v>1148</v>
      </c>
      <c r="J99">
        <v>264</v>
      </c>
      <c r="K99">
        <f t="shared" si="6"/>
        <v>88.939878629247062</v>
      </c>
      <c r="L99">
        <f t="shared" si="7"/>
        <v>175.06012137075294</v>
      </c>
    </row>
    <row r="100" spans="1:12" x14ac:dyDescent="0.35">
      <c r="A100">
        <v>99</v>
      </c>
      <c r="B100">
        <v>6</v>
      </c>
      <c r="C100">
        <v>1</v>
      </c>
      <c r="D100">
        <v>1</v>
      </c>
      <c r="E100">
        <v>1</v>
      </c>
      <c r="F100">
        <v>1</v>
      </c>
      <c r="G100">
        <v>4.83</v>
      </c>
      <c r="H100">
        <v>6</v>
      </c>
      <c r="I100" t="s">
        <v>1124</v>
      </c>
      <c r="J100">
        <v>106</v>
      </c>
      <c r="K100">
        <f t="shared" si="6"/>
        <v>88.939878629247062</v>
      </c>
      <c r="L100">
        <f t="shared" si="7"/>
        <v>17.060121370752938</v>
      </c>
    </row>
    <row r="101" spans="1:12" x14ac:dyDescent="0.35">
      <c r="A101">
        <v>100</v>
      </c>
      <c r="B101">
        <v>6</v>
      </c>
      <c r="C101">
        <v>1</v>
      </c>
      <c r="D101">
        <v>1</v>
      </c>
      <c r="E101">
        <v>1</v>
      </c>
      <c r="F101">
        <v>1</v>
      </c>
      <c r="G101">
        <v>4.43</v>
      </c>
      <c r="H101">
        <v>7</v>
      </c>
      <c r="I101" t="s">
        <v>1153</v>
      </c>
      <c r="J101">
        <v>82</v>
      </c>
      <c r="K101">
        <f t="shared" si="6"/>
        <v>89.476634422987559</v>
      </c>
      <c r="L101">
        <f t="shared" si="7"/>
        <v>7.4766344229875585</v>
      </c>
    </row>
    <row r="102" spans="1:12" x14ac:dyDescent="0.35">
      <c r="A102">
        <v>101</v>
      </c>
      <c r="B102">
        <v>10</v>
      </c>
      <c r="C102">
        <v>1</v>
      </c>
      <c r="D102">
        <v>1</v>
      </c>
      <c r="E102">
        <v>1</v>
      </c>
      <c r="F102">
        <v>0</v>
      </c>
      <c r="G102">
        <v>4.7699999999999996</v>
      </c>
      <c r="H102">
        <v>13</v>
      </c>
      <c r="I102" t="s">
        <v>1160</v>
      </c>
      <c r="J102">
        <v>79</v>
      </c>
      <c r="K102">
        <f t="shared" si="6"/>
        <v>90.104528470167949</v>
      </c>
      <c r="L102">
        <f t="shared" si="7"/>
        <v>11.104528470167949</v>
      </c>
    </row>
    <row r="103" spans="1:12" x14ac:dyDescent="0.35">
      <c r="A103">
        <v>102</v>
      </c>
      <c r="B103">
        <v>10</v>
      </c>
      <c r="C103">
        <v>1</v>
      </c>
      <c r="D103">
        <v>1</v>
      </c>
      <c r="E103">
        <v>1</v>
      </c>
      <c r="F103">
        <v>0</v>
      </c>
      <c r="G103">
        <v>4.2300000000000004</v>
      </c>
      <c r="H103">
        <v>14</v>
      </c>
      <c r="I103" t="s">
        <v>1155</v>
      </c>
      <c r="J103">
        <v>49</v>
      </c>
      <c r="K103">
        <f t="shared" si="6"/>
        <v>90.430770797989751</v>
      </c>
      <c r="L103">
        <f t="shared" si="7"/>
        <v>41.430770797989751</v>
      </c>
    </row>
    <row r="104" spans="1:12" x14ac:dyDescent="0.35">
      <c r="A104">
        <v>103</v>
      </c>
      <c r="B104">
        <v>6</v>
      </c>
      <c r="C104">
        <v>1</v>
      </c>
      <c r="D104">
        <v>0</v>
      </c>
      <c r="E104">
        <v>1</v>
      </c>
      <c r="F104">
        <v>1</v>
      </c>
      <c r="G104">
        <v>4.58</v>
      </c>
      <c r="H104">
        <v>25</v>
      </c>
      <c r="I104" t="s">
        <v>1124</v>
      </c>
      <c r="J104">
        <v>35</v>
      </c>
      <c r="K104">
        <f t="shared" si="6"/>
        <v>90.661375287445935</v>
      </c>
      <c r="L104">
        <f t="shared" si="7"/>
        <v>55.661375287445935</v>
      </c>
    </row>
    <row r="105" spans="1:12" x14ac:dyDescent="0.35">
      <c r="A105">
        <v>104</v>
      </c>
      <c r="B105">
        <v>6</v>
      </c>
      <c r="C105">
        <v>1</v>
      </c>
      <c r="D105">
        <v>1</v>
      </c>
      <c r="E105">
        <v>1</v>
      </c>
      <c r="F105">
        <v>1</v>
      </c>
      <c r="G105">
        <v>4.45</v>
      </c>
      <c r="H105">
        <v>11</v>
      </c>
      <c r="I105" t="s">
        <v>1156</v>
      </c>
      <c r="J105">
        <v>131</v>
      </c>
      <c r="K105">
        <f t="shared" si="6"/>
        <v>91.212047252569732</v>
      </c>
      <c r="L105">
        <f t="shared" si="7"/>
        <v>39.787952747430268</v>
      </c>
    </row>
    <row r="106" spans="1:12" x14ac:dyDescent="0.35">
      <c r="A106">
        <v>105</v>
      </c>
      <c r="B106">
        <v>6</v>
      </c>
      <c r="C106">
        <v>1</v>
      </c>
      <c r="D106">
        <v>1</v>
      </c>
      <c r="E106">
        <v>1</v>
      </c>
      <c r="F106">
        <v>1</v>
      </c>
      <c r="G106">
        <v>4.53</v>
      </c>
      <c r="H106">
        <v>15</v>
      </c>
      <c r="I106" t="s">
        <v>1134</v>
      </c>
      <c r="J106">
        <v>46</v>
      </c>
      <c r="K106">
        <f t="shared" si="6"/>
        <v>92.556696451339263</v>
      </c>
      <c r="L106">
        <f t="shared" si="7"/>
        <v>46.556696451339263</v>
      </c>
    </row>
    <row r="107" spans="1:12" x14ac:dyDescent="0.35">
      <c r="A107">
        <v>106</v>
      </c>
      <c r="B107">
        <v>6</v>
      </c>
      <c r="C107">
        <v>1</v>
      </c>
      <c r="D107">
        <v>1</v>
      </c>
      <c r="E107">
        <v>1</v>
      </c>
      <c r="F107">
        <v>1</v>
      </c>
      <c r="G107">
        <v>4.95</v>
      </c>
      <c r="H107">
        <v>20</v>
      </c>
      <c r="I107" t="s">
        <v>1125</v>
      </c>
      <c r="J107">
        <v>89</v>
      </c>
      <c r="K107">
        <f t="shared" si="6"/>
        <v>93.929014091830339</v>
      </c>
      <c r="L107">
        <f t="shared" si="7"/>
        <v>4.9290140918303393</v>
      </c>
    </row>
    <row r="108" spans="1:12" x14ac:dyDescent="0.35">
      <c r="A108">
        <v>107</v>
      </c>
      <c r="B108">
        <v>11</v>
      </c>
      <c r="C108">
        <v>1</v>
      </c>
      <c r="D108">
        <v>1</v>
      </c>
      <c r="E108">
        <v>1</v>
      </c>
      <c r="F108">
        <v>0</v>
      </c>
      <c r="G108">
        <v>4.63</v>
      </c>
      <c r="H108">
        <v>8</v>
      </c>
      <c r="I108" t="s">
        <v>1144</v>
      </c>
      <c r="J108">
        <v>60</v>
      </c>
      <c r="K108">
        <f t="shared" si="6"/>
        <v>94.718401813710244</v>
      </c>
      <c r="L108">
        <f t="shared" si="7"/>
        <v>34.718401813710244</v>
      </c>
    </row>
    <row r="109" spans="1:12" x14ac:dyDescent="0.35">
      <c r="A109">
        <v>108</v>
      </c>
      <c r="B109">
        <v>6</v>
      </c>
      <c r="C109">
        <v>1</v>
      </c>
      <c r="D109">
        <v>1</v>
      </c>
      <c r="E109">
        <v>1</v>
      </c>
      <c r="F109">
        <v>1</v>
      </c>
      <c r="G109">
        <v>4.71</v>
      </c>
      <c r="H109">
        <v>24</v>
      </c>
      <c r="I109" t="s">
        <v>1124</v>
      </c>
      <c r="J109">
        <v>56</v>
      </c>
      <c r="K109">
        <f t="shared" si="6"/>
        <v>94.866453003941103</v>
      </c>
      <c r="L109">
        <f t="shared" si="7"/>
        <v>38.866453003941103</v>
      </c>
    </row>
    <row r="110" spans="1:12" x14ac:dyDescent="0.35">
      <c r="A110">
        <v>109</v>
      </c>
      <c r="B110">
        <v>12</v>
      </c>
      <c r="C110">
        <v>1</v>
      </c>
      <c r="D110">
        <v>0</v>
      </c>
      <c r="E110">
        <v>1</v>
      </c>
      <c r="F110">
        <v>0</v>
      </c>
      <c r="G110">
        <v>4.33</v>
      </c>
      <c r="H110">
        <v>3</v>
      </c>
      <c r="I110" t="s">
        <v>1135</v>
      </c>
      <c r="J110">
        <v>105</v>
      </c>
      <c r="K110">
        <f t="shared" si="6"/>
        <v>95.03279537452643</v>
      </c>
      <c r="L110">
        <f t="shared" si="7"/>
        <v>9.9672046254735704</v>
      </c>
    </row>
    <row r="111" spans="1:12" x14ac:dyDescent="0.35">
      <c r="A111">
        <v>110</v>
      </c>
      <c r="B111">
        <v>12</v>
      </c>
      <c r="C111">
        <v>1</v>
      </c>
      <c r="D111">
        <v>0</v>
      </c>
      <c r="E111">
        <v>1</v>
      </c>
      <c r="F111">
        <v>0</v>
      </c>
      <c r="G111">
        <v>4.33</v>
      </c>
      <c r="H111">
        <v>3</v>
      </c>
      <c r="I111" t="s">
        <v>1135</v>
      </c>
      <c r="J111">
        <v>105</v>
      </c>
      <c r="K111">
        <f t="shared" si="6"/>
        <v>95.03279537452643</v>
      </c>
      <c r="L111">
        <f t="shared" si="7"/>
        <v>9.9672046254735704</v>
      </c>
    </row>
    <row r="112" spans="1:12" x14ac:dyDescent="0.35">
      <c r="A112">
        <v>111</v>
      </c>
      <c r="B112">
        <v>10</v>
      </c>
      <c r="C112">
        <v>1</v>
      </c>
      <c r="D112">
        <v>1</v>
      </c>
      <c r="E112">
        <v>1</v>
      </c>
      <c r="F112">
        <v>0</v>
      </c>
      <c r="G112">
        <v>4.7300000000000004</v>
      </c>
      <c r="H112">
        <v>62</v>
      </c>
      <c r="I112" t="s">
        <v>1129</v>
      </c>
      <c r="J112">
        <v>109</v>
      </c>
      <c r="K112">
        <f t="shared" si="6"/>
        <v>98.921055481047176</v>
      </c>
      <c r="L112">
        <f t="shared" si="7"/>
        <v>10.078944518952824</v>
      </c>
    </row>
    <row r="113" spans="1:12" x14ac:dyDescent="0.35">
      <c r="A113">
        <v>112</v>
      </c>
      <c r="B113">
        <v>12</v>
      </c>
      <c r="C113">
        <v>1</v>
      </c>
      <c r="D113">
        <v>0</v>
      </c>
      <c r="E113">
        <v>1</v>
      </c>
      <c r="F113">
        <v>0</v>
      </c>
      <c r="G113">
        <v>5</v>
      </c>
      <c r="H113">
        <v>11</v>
      </c>
      <c r="I113" t="s">
        <v>1128</v>
      </c>
      <c r="J113">
        <v>49</v>
      </c>
      <c r="K113">
        <f t="shared" si="6"/>
        <v>99.416672601064306</v>
      </c>
      <c r="L113">
        <f t="shared" si="7"/>
        <v>50.416672601064306</v>
      </c>
    </row>
    <row r="114" spans="1:12" x14ac:dyDescent="0.35">
      <c r="A114">
        <v>113</v>
      </c>
      <c r="B114">
        <v>10</v>
      </c>
      <c r="C114">
        <v>1</v>
      </c>
      <c r="D114">
        <v>1</v>
      </c>
      <c r="E114">
        <v>1</v>
      </c>
      <c r="F114">
        <v>1</v>
      </c>
      <c r="G114">
        <v>4.8</v>
      </c>
      <c r="H114">
        <v>15</v>
      </c>
      <c r="I114" t="s">
        <v>1124</v>
      </c>
      <c r="J114">
        <v>71</v>
      </c>
      <c r="K114">
        <f t="shared" si="6"/>
        <v>108.16006936537303</v>
      </c>
      <c r="L114">
        <f t="shared" si="7"/>
        <v>37.160069365373033</v>
      </c>
    </row>
    <row r="115" spans="1:12" x14ac:dyDescent="0.35">
      <c r="A115">
        <v>114</v>
      </c>
      <c r="B115">
        <v>12</v>
      </c>
      <c r="C115">
        <v>1</v>
      </c>
      <c r="D115">
        <v>1</v>
      </c>
      <c r="E115">
        <v>1</v>
      </c>
      <c r="F115">
        <v>0</v>
      </c>
      <c r="G115">
        <v>4.8899999999999997</v>
      </c>
      <c r="H115">
        <v>47</v>
      </c>
      <c r="I115" t="s">
        <v>1159</v>
      </c>
      <c r="J115">
        <v>247</v>
      </c>
      <c r="K115">
        <f t="shared" si="6"/>
        <v>111.46257128098617</v>
      </c>
      <c r="L115">
        <f t="shared" si="7"/>
        <v>135.53742871901383</v>
      </c>
    </row>
    <row r="116" spans="1:12" x14ac:dyDescent="0.35">
      <c r="A116">
        <v>115</v>
      </c>
      <c r="B116">
        <v>14</v>
      </c>
      <c r="C116">
        <v>1</v>
      </c>
      <c r="D116">
        <v>0</v>
      </c>
      <c r="E116">
        <v>1</v>
      </c>
      <c r="F116">
        <v>0</v>
      </c>
      <c r="G116">
        <v>4.75</v>
      </c>
      <c r="H116">
        <v>4</v>
      </c>
      <c r="I116" t="s">
        <v>1151</v>
      </c>
      <c r="J116">
        <v>106</v>
      </c>
      <c r="K116">
        <f t="shared" si="6"/>
        <v>115.97187662329586</v>
      </c>
      <c r="L116">
        <f t="shared" si="7"/>
        <v>9.9718766232958558</v>
      </c>
    </row>
    <row r="117" spans="1:12" x14ac:dyDescent="0.35">
      <c r="A117">
        <v>116</v>
      </c>
      <c r="B117">
        <v>15</v>
      </c>
      <c r="C117">
        <v>1</v>
      </c>
      <c r="D117">
        <v>1</v>
      </c>
      <c r="E117">
        <v>1</v>
      </c>
      <c r="F117">
        <v>0</v>
      </c>
      <c r="G117">
        <v>4.83</v>
      </c>
      <c r="H117">
        <v>12</v>
      </c>
      <c r="I117" t="s">
        <v>1124</v>
      </c>
      <c r="J117">
        <v>98</v>
      </c>
      <c r="K117">
        <f t="shared" si="6"/>
        <v>136.80272612538647</v>
      </c>
      <c r="L117">
        <f t="shared" si="7"/>
        <v>38.802726125386471</v>
      </c>
    </row>
    <row r="118" spans="1:12" x14ac:dyDescent="0.35">
      <c r="A118">
        <v>117</v>
      </c>
      <c r="B118">
        <v>16</v>
      </c>
      <c r="C118">
        <v>1</v>
      </c>
      <c r="D118">
        <v>1</v>
      </c>
      <c r="E118">
        <v>1</v>
      </c>
      <c r="F118">
        <v>0</v>
      </c>
      <c r="G118">
        <v>4.75</v>
      </c>
      <c r="H118">
        <v>25</v>
      </c>
      <c r="I118" t="s">
        <v>1132</v>
      </c>
      <c r="J118">
        <v>106</v>
      </c>
      <c r="K118">
        <f t="shared" si="6"/>
        <v>154.5609620381932</v>
      </c>
      <c r="L118">
        <f t="shared" si="7"/>
        <v>48.560962038193196</v>
      </c>
    </row>
    <row r="119" spans="1:12" x14ac:dyDescent="0.35">
      <c r="A119">
        <v>118</v>
      </c>
      <c r="B119">
        <v>16</v>
      </c>
      <c r="C119">
        <v>1</v>
      </c>
      <c r="D119">
        <v>1</v>
      </c>
      <c r="E119">
        <v>1</v>
      </c>
      <c r="F119">
        <v>0</v>
      </c>
      <c r="G119">
        <v>4.5599999999999996</v>
      </c>
      <c r="H119">
        <v>28</v>
      </c>
      <c r="I119" t="s">
        <v>1134</v>
      </c>
      <c r="J119">
        <v>208</v>
      </c>
      <c r="K119">
        <f t="shared" si="6"/>
        <v>155.17986221707469</v>
      </c>
      <c r="L119">
        <f t="shared" si="7"/>
        <v>52.820137782925315</v>
      </c>
    </row>
    <row r="121" spans="1:12" x14ac:dyDescent="0.35">
      <c r="A121" t="s">
        <v>1165</v>
      </c>
      <c r="B121">
        <v>2.0444528604126176E-2</v>
      </c>
    </row>
    <row r="122" spans="1:12" x14ac:dyDescent="0.35">
      <c r="A122" t="s">
        <v>1166</v>
      </c>
      <c r="B122">
        <v>28.51500946852158</v>
      </c>
    </row>
    <row r="123" spans="1:12" x14ac:dyDescent="0.35">
      <c r="A123" t="s">
        <v>1167</v>
      </c>
      <c r="B123">
        <v>4.4225701822609027</v>
      </c>
    </row>
    <row r="124" spans="1:12" x14ac:dyDescent="0.35">
      <c r="A124" t="s">
        <v>1168</v>
      </c>
      <c r="B124">
        <v>23.637328040263313</v>
      </c>
    </row>
    <row r="125" spans="1:12" x14ac:dyDescent="0.35">
      <c r="A125" t="s">
        <v>1169</v>
      </c>
      <c r="B125">
        <v>17.418541811355631</v>
      </c>
    </row>
    <row r="126" spans="1:12" x14ac:dyDescent="0.35">
      <c r="A126" t="s">
        <v>1095</v>
      </c>
      <c r="B126">
        <v>0</v>
      </c>
    </row>
    <row r="127" spans="1:12" x14ac:dyDescent="0.35">
      <c r="A127" t="s">
        <v>1170</v>
      </c>
      <c r="B127">
        <v>5.9842553296335463</v>
      </c>
    </row>
    <row r="128" spans="1:12" x14ac:dyDescent="0.35">
      <c r="A128" t="s">
        <v>1171</v>
      </c>
      <c r="B128">
        <v>2.9890000734677815</v>
      </c>
    </row>
    <row r="129" spans="1:2" x14ac:dyDescent="0.35">
      <c r="A129" t="s">
        <v>1172</v>
      </c>
      <c r="B129">
        <v>1</v>
      </c>
    </row>
    <row r="130" spans="1:2" x14ac:dyDescent="0.35">
      <c r="A130" t="s">
        <v>1173</v>
      </c>
      <c r="B130">
        <v>1</v>
      </c>
    </row>
    <row r="131" spans="1:2" x14ac:dyDescent="0.35">
      <c r="A131" t="s">
        <v>1174</v>
      </c>
      <c r="B131">
        <v>1</v>
      </c>
    </row>
    <row r="132" spans="1:2" x14ac:dyDescent="0.35">
      <c r="A132" t="s">
        <v>1175</v>
      </c>
      <c r="B132">
        <v>1</v>
      </c>
    </row>
    <row r="133" spans="1:2" x14ac:dyDescent="0.35">
      <c r="A133" t="s">
        <v>1176</v>
      </c>
      <c r="B133">
        <v>0</v>
      </c>
    </row>
    <row r="134" spans="1:2" x14ac:dyDescent="0.35">
      <c r="A134" t="s">
        <v>1177</v>
      </c>
      <c r="B134">
        <v>0.31995725805450503</v>
      </c>
    </row>
    <row r="135" spans="1:2" x14ac:dyDescent="0.35">
      <c r="A135" t="s">
        <v>1179</v>
      </c>
      <c r="B135" t="e">
        <f>1-(L1/M1)</f>
        <v>#DIV/0!</v>
      </c>
    </row>
    <row r="136" spans="1:2" x14ac:dyDescent="0.35">
      <c r="A136" t="s">
        <v>1180</v>
      </c>
      <c r="B136" s="9" t="e">
        <f>L1/M1</f>
        <v>#DIV/0!</v>
      </c>
    </row>
  </sheetData>
  <sortState xmlns:xlrd2="http://schemas.microsoft.com/office/spreadsheetml/2017/richdata2" ref="A2:M119">
    <sortCondition ref="K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</vt:lpstr>
      <vt:lpstr>Regressionx</vt:lpstr>
      <vt:lpstr>Cleaned Results</vt:lpstr>
      <vt:lpstr>Regression</vt:lpstr>
      <vt:lpstr>Modeling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2020-11-25T16:19:00Z</dcterms:created>
  <dcterms:modified xsi:type="dcterms:W3CDTF">2020-11-26T15:24:16Z</dcterms:modified>
</cp:coreProperties>
</file>